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wakami\Desktop\submission\"/>
    </mc:Choice>
  </mc:AlternateContent>
  <bookViews>
    <workbookView xWindow="0" yWindow="0" windowWidth="14370" windowHeight="14175"/>
  </bookViews>
  <sheets>
    <sheet name="既存メトリクスのみ" sheetId="1" r:id="rId1"/>
    <sheet name="SCR" sheetId="2" r:id="rId2"/>
    <sheet name="MCR" sheetId="3" r:id="rId3"/>
    <sheet name="SNV" sheetId="5" r:id="rId4"/>
    <sheet name="MNV" sheetId="4" r:id="rId5"/>
  </sheets>
  <calcPr calcId="152511"/>
</workbook>
</file>

<file path=xl/calcChain.xml><?xml version="1.0" encoding="utf-8"?>
<calcChain xmlns="http://schemas.openxmlformats.org/spreadsheetml/2006/main">
  <c r="R7" i="2" l="1"/>
  <c r="R11" i="1"/>
  <c r="V13" i="5"/>
  <c r="U13" i="5"/>
  <c r="T13" i="5"/>
  <c r="S13" i="5"/>
  <c r="R13" i="5"/>
  <c r="Q13" i="5"/>
  <c r="P13" i="5"/>
  <c r="U12" i="5"/>
  <c r="T12" i="5"/>
  <c r="S12" i="5"/>
  <c r="R12" i="5"/>
  <c r="Q12" i="5"/>
  <c r="P12" i="5"/>
  <c r="V11" i="5"/>
  <c r="U11" i="5"/>
  <c r="T11" i="5"/>
  <c r="S11" i="5"/>
  <c r="R11" i="5"/>
  <c r="Q11" i="5"/>
  <c r="P11" i="5"/>
  <c r="V10" i="5"/>
  <c r="U10" i="5"/>
  <c r="T10" i="5"/>
  <c r="S10" i="5"/>
  <c r="R10" i="5"/>
  <c r="Q10" i="5"/>
  <c r="Y10" i="5" s="1"/>
  <c r="P10" i="5"/>
  <c r="V9" i="5"/>
  <c r="U9" i="5"/>
  <c r="T9" i="5"/>
  <c r="S9" i="5"/>
  <c r="R9" i="5"/>
  <c r="Q9" i="5"/>
  <c r="P9" i="5"/>
  <c r="V8" i="5"/>
  <c r="U8" i="5"/>
  <c r="T8" i="5"/>
  <c r="S8" i="5"/>
  <c r="R8" i="5"/>
  <c r="Q8" i="5"/>
  <c r="P8" i="5"/>
  <c r="T7" i="5"/>
  <c r="S7" i="5"/>
  <c r="R7" i="5"/>
  <c r="Q7" i="5"/>
  <c r="P7" i="5"/>
  <c r="V6" i="5"/>
  <c r="U6" i="5"/>
  <c r="T6" i="5"/>
  <c r="R6" i="5"/>
  <c r="Q6" i="5"/>
  <c r="V5" i="5"/>
  <c r="U5" i="5"/>
  <c r="T5" i="5"/>
  <c r="S5" i="5"/>
  <c r="R5" i="5"/>
  <c r="Q5" i="5"/>
  <c r="P5" i="5"/>
  <c r="V4" i="5"/>
  <c r="U4" i="5"/>
  <c r="T4" i="5"/>
  <c r="S4" i="5"/>
  <c r="R4" i="5"/>
  <c r="Q4" i="5"/>
  <c r="P4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L8" i="5"/>
  <c r="K8" i="5"/>
  <c r="J8" i="5"/>
  <c r="L7" i="5"/>
  <c r="K7" i="5"/>
  <c r="J7" i="5"/>
  <c r="L6" i="5"/>
  <c r="K6" i="5"/>
  <c r="J6" i="5"/>
  <c r="L5" i="5"/>
  <c r="K5" i="5"/>
  <c r="J5" i="5"/>
  <c r="L4" i="5"/>
  <c r="K4" i="5"/>
  <c r="J4" i="5"/>
  <c r="V13" i="4"/>
  <c r="U13" i="4"/>
  <c r="T13" i="4"/>
  <c r="S13" i="4"/>
  <c r="R13" i="4"/>
  <c r="Q13" i="4"/>
  <c r="Y13" i="4" s="1"/>
  <c r="P13" i="4"/>
  <c r="U12" i="4"/>
  <c r="T12" i="4"/>
  <c r="S12" i="4"/>
  <c r="R12" i="4"/>
  <c r="Q12" i="4"/>
  <c r="P12" i="4"/>
  <c r="V11" i="4"/>
  <c r="U11" i="4"/>
  <c r="T11" i="4"/>
  <c r="S11" i="4"/>
  <c r="R11" i="4"/>
  <c r="Q11" i="4"/>
  <c r="P11" i="4"/>
  <c r="V10" i="4"/>
  <c r="U10" i="4"/>
  <c r="T10" i="4"/>
  <c r="S10" i="4"/>
  <c r="R10" i="4"/>
  <c r="Q10" i="4"/>
  <c r="P10" i="4"/>
  <c r="V9" i="4"/>
  <c r="U9" i="4"/>
  <c r="T9" i="4"/>
  <c r="S9" i="4"/>
  <c r="R9" i="4"/>
  <c r="Q9" i="4"/>
  <c r="W9" i="4" s="1"/>
  <c r="P9" i="4"/>
  <c r="V8" i="4"/>
  <c r="U8" i="4"/>
  <c r="T8" i="4"/>
  <c r="S8" i="4"/>
  <c r="R8" i="4"/>
  <c r="Q8" i="4"/>
  <c r="P8" i="4"/>
  <c r="T7" i="4"/>
  <c r="S7" i="4"/>
  <c r="R7" i="4"/>
  <c r="Q7" i="4"/>
  <c r="X7" i="4" s="1"/>
  <c r="P7" i="4"/>
  <c r="V6" i="4"/>
  <c r="U6" i="4"/>
  <c r="T6" i="4"/>
  <c r="R6" i="4"/>
  <c r="Q6" i="4"/>
  <c r="V5" i="4"/>
  <c r="U5" i="4"/>
  <c r="T5" i="4"/>
  <c r="S5" i="4"/>
  <c r="R5" i="4"/>
  <c r="Q5" i="4"/>
  <c r="W5" i="4" s="1"/>
  <c r="P5" i="4"/>
  <c r="V4" i="4"/>
  <c r="U4" i="4"/>
  <c r="T4" i="4"/>
  <c r="S4" i="4"/>
  <c r="R4" i="4"/>
  <c r="Q4" i="4"/>
  <c r="P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L5" i="4"/>
  <c r="K5" i="4"/>
  <c r="J5" i="4"/>
  <c r="L4" i="4"/>
  <c r="K4" i="4"/>
  <c r="J4" i="4"/>
  <c r="V13" i="3"/>
  <c r="U13" i="3"/>
  <c r="T13" i="3"/>
  <c r="S13" i="3"/>
  <c r="R13" i="3"/>
  <c r="Q13" i="3"/>
  <c r="P13" i="3"/>
  <c r="V12" i="3"/>
  <c r="U12" i="3"/>
  <c r="T12" i="3"/>
  <c r="S12" i="3"/>
  <c r="R12" i="3"/>
  <c r="Q12" i="3"/>
  <c r="P12" i="3"/>
  <c r="U11" i="3"/>
  <c r="T11" i="3"/>
  <c r="S11" i="3"/>
  <c r="R11" i="3"/>
  <c r="Q11" i="3"/>
  <c r="P11" i="3"/>
  <c r="W11" i="3" s="1"/>
  <c r="V10" i="3"/>
  <c r="U10" i="3"/>
  <c r="T10" i="3"/>
  <c r="S10" i="3"/>
  <c r="R10" i="3"/>
  <c r="Q10" i="3"/>
  <c r="P10" i="3"/>
  <c r="V9" i="3"/>
  <c r="U9" i="3"/>
  <c r="T9" i="3"/>
  <c r="S9" i="3"/>
  <c r="R9" i="3"/>
  <c r="Q9" i="3"/>
  <c r="P9" i="3"/>
  <c r="V8" i="3"/>
  <c r="U8" i="3"/>
  <c r="T8" i="3"/>
  <c r="S8" i="3"/>
  <c r="R8" i="3"/>
  <c r="Q8" i="3"/>
  <c r="P8" i="3"/>
  <c r="T7" i="3"/>
  <c r="R7" i="3"/>
  <c r="Q7" i="3"/>
  <c r="P7" i="3"/>
  <c r="Y7" i="3" s="1"/>
  <c r="Y6" i="3"/>
  <c r="X6" i="3"/>
  <c r="W6" i="3"/>
  <c r="Q6" i="3"/>
  <c r="V5" i="3"/>
  <c r="T5" i="3"/>
  <c r="S5" i="3"/>
  <c r="X5" i="3" s="1"/>
  <c r="R5" i="3"/>
  <c r="Q5" i="3"/>
  <c r="P5" i="3"/>
  <c r="V4" i="3"/>
  <c r="U4" i="3"/>
  <c r="T4" i="3"/>
  <c r="S4" i="3"/>
  <c r="R4" i="3"/>
  <c r="W4" i="3" s="1"/>
  <c r="Q4" i="3"/>
  <c r="P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L6" i="3"/>
  <c r="K6" i="3"/>
  <c r="J6" i="3"/>
  <c r="L5" i="3"/>
  <c r="K5" i="3"/>
  <c r="J5" i="3"/>
  <c r="L4" i="3"/>
  <c r="K4" i="3"/>
  <c r="J4" i="3"/>
  <c r="V13" i="2"/>
  <c r="U13" i="2"/>
  <c r="T13" i="2"/>
  <c r="S13" i="2"/>
  <c r="R13" i="2"/>
  <c r="Q13" i="2"/>
  <c r="P13" i="2"/>
  <c r="U12" i="2"/>
  <c r="T12" i="2"/>
  <c r="S12" i="2"/>
  <c r="R12" i="2"/>
  <c r="Q12" i="2"/>
  <c r="P12" i="2"/>
  <c r="V11" i="2"/>
  <c r="U11" i="2"/>
  <c r="T11" i="2"/>
  <c r="S11" i="2"/>
  <c r="R11" i="2"/>
  <c r="Q11" i="2"/>
  <c r="P11" i="2"/>
  <c r="V10" i="2"/>
  <c r="U10" i="2"/>
  <c r="T10" i="2"/>
  <c r="S10" i="2"/>
  <c r="R10" i="2"/>
  <c r="Q10" i="2"/>
  <c r="P10" i="2"/>
  <c r="V9" i="2"/>
  <c r="U9" i="2"/>
  <c r="T9" i="2"/>
  <c r="S9" i="2"/>
  <c r="R9" i="2"/>
  <c r="Q9" i="2"/>
  <c r="P9" i="2"/>
  <c r="V8" i="2"/>
  <c r="U8" i="2"/>
  <c r="T8" i="2"/>
  <c r="S8" i="2"/>
  <c r="R8" i="2"/>
  <c r="Q8" i="2"/>
  <c r="P8" i="2"/>
  <c r="T7" i="2"/>
  <c r="Q7" i="2"/>
  <c r="P7" i="2"/>
  <c r="X6" i="2"/>
  <c r="W6" i="2"/>
  <c r="Q6" i="2"/>
  <c r="Y6" i="2" s="1"/>
  <c r="V5" i="2"/>
  <c r="T5" i="2"/>
  <c r="S5" i="2"/>
  <c r="R5" i="2"/>
  <c r="Q5" i="2"/>
  <c r="P5" i="2"/>
  <c r="V4" i="2"/>
  <c r="U4" i="2"/>
  <c r="T4" i="2"/>
  <c r="S4" i="2"/>
  <c r="R4" i="2"/>
  <c r="Q4" i="2"/>
  <c r="P4" i="2"/>
  <c r="V3" i="2"/>
  <c r="U3" i="2"/>
  <c r="T3" i="2"/>
  <c r="S3" i="2"/>
  <c r="R3" i="2"/>
  <c r="Q3" i="2"/>
  <c r="P3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L6" i="2"/>
  <c r="K6" i="2"/>
  <c r="J6" i="2"/>
  <c r="L5" i="2"/>
  <c r="K5" i="2"/>
  <c r="J5" i="2"/>
  <c r="L4" i="2"/>
  <c r="K4" i="2"/>
  <c r="J4" i="2"/>
  <c r="X5" i="5" l="1"/>
  <c r="Y7" i="5"/>
  <c r="X9" i="5"/>
  <c r="W4" i="5"/>
  <c r="Y5" i="5"/>
  <c r="X6" i="5"/>
  <c r="W7" i="5"/>
  <c r="W8" i="5"/>
  <c r="Y9" i="5"/>
  <c r="W11" i="5"/>
  <c r="X12" i="5"/>
  <c r="Y11" i="5"/>
  <c r="W6" i="5"/>
  <c r="X10" i="5"/>
  <c r="Y13" i="5"/>
  <c r="W11" i="4"/>
  <c r="W4" i="4"/>
  <c r="Y6" i="4"/>
  <c r="W8" i="4"/>
  <c r="W12" i="4"/>
  <c r="W10" i="4"/>
  <c r="W6" i="4"/>
  <c r="X13" i="4"/>
  <c r="Y11" i="4"/>
  <c r="Y10" i="4"/>
  <c r="X5" i="4"/>
  <c r="X9" i="4"/>
  <c r="W8" i="3"/>
  <c r="W5" i="3"/>
  <c r="Y10" i="3"/>
  <c r="Y13" i="3"/>
  <c r="Y4" i="3"/>
  <c r="X9" i="3"/>
  <c r="X12" i="3"/>
  <c r="W9" i="3"/>
  <c r="W10" i="3"/>
  <c r="X11" i="3"/>
  <c r="Y12" i="3"/>
  <c r="Y4" i="2"/>
  <c r="Y7" i="2"/>
  <c r="X8" i="2"/>
  <c r="W5" i="2"/>
  <c r="W10" i="2"/>
  <c r="W8" i="2"/>
  <c r="W11" i="2"/>
  <c r="Y13" i="2"/>
  <c r="W4" i="2"/>
  <c r="X9" i="2"/>
  <c r="Y10" i="2"/>
  <c r="Y11" i="2"/>
  <c r="X12" i="2"/>
  <c r="X5" i="2"/>
  <c r="W9" i="2"/>
  <c r="W13" i="2"/>
  <c r="X4" i="5"/>
  <c r="Y4" i="5"/>
  <c r="Y6" i="5"/>
  <c r="X7" i="5"/>
  <c r="Y8" i="5"/>
  <c r="W10" i="5"/>
  <c r="X11" i="5"/>
  <c r="W13" i="5"/>
  <c r="X8" i="5"/>
  <c r="Y12" i="5"/>
  <c r="W5" i="5"/>
  <c r="W9" i="5"/>
  <c r="W12" i="5"/>
  <c r="X13" i="5"/>
  <c r="X4" i="4"/>
  <c r="Y5" i="4"/>
  <c r="X6" i="4"/>
  <c r="W7" i="4"/>
  <c r="Y9" i="4"/>
  <c r="X12" i="4"/>
  <c r="Y4" i="4"/>
  <c r="Y8" i="4"/>
  <c r="X11" i="4"/>
  <c r="Y12" i="4"/>
  <c r="Y7" i="4"/>
  <c r="X10" i="4"/>
  <c r="W13" i="4"/>
  <c r="X8" i="4"/>
  <c r="W7" i="3"/>
  <c r="Y9" i="3"/>
  <c r="Y5" i="3"/>
  <c r="X7" i="3"/>
  <c r="Y8" i="3"/>
  <c r="Y11" i="3"/>
  <c r="W13" i="3"/>
  <c r="X4" i="3"/>
  <c r="X10" i="3"/>
  <c r="W12" i="3"/>
  <c r="X13" i="3"/>
  <c r="X8" i="3"/>
  <c r="Y9" i="2"/>
  <c r="Y12" i="2"/>
  <c r="Y5" i="2"/>
  <c r="Y8" i="2"/>
  <c r="X11" i="2"/>
  <c r="X4" i="2"/>
  <c r="X10" i="2"/>
  <c r="W12" i="2"/>
  <c r="X13" i="2"/>
  <c r="W7" i="2"/>
  <c r="X7" i="2"/>
  <c r="U12" i="1"/>
  <c r="T12" i="1"/>
  <c r="S12" i="1"/>
  <c r="R12" i="1"/>
  <c r="Q12" i="1"/>
  <c r="P12" i="1"/>
  <c r="V11" i="1"/>
  <c r="U11" i="1"/>
  <c r="T11" i="1"/>
  <c r="S11" i="1"/>
  <c r="Q11" i="1"/>
  <c r="P11" i="1"/>
  <c r="V10" i="1"/>
  <c r="U10" i="1"/>
  <c r="T10" i="1"/>
  <c r="S10" i="1"/>
  <c r="R10" i="1"/>
  <c r="Q10" i="1"/>
  <c r="P10" i="1"/>
  <c r="V9" i="1"/>
  <c r="U9" i="1"/>
  <c r="T9" i="1"/>
  <c r="S9" i="1"/>
  <c r="R9" i="1"/>
  <c r="Q9" i="1"/>
  <c r="P9" i="1"/>
  <c r="V8" i="1"/>
  <c r="U8" i="1"/>
  <c r="T8" i="1"/>
  <c r="S8" i="1"/>
  <c r="R8" i="1"/>
  <c r="Q8" i="1"/>
  <c r="P8" i="1"/>
  <c r="T7" i="1"/>
  <c r="S7" i="1"/>
  <c r="Y7" i="1" s="1"/>
  <c r="R7" i="1"/>
  <c r="Q7" i="1"/>
  <c r="P7" i="1"/>
  <c r="V6" i="1"/>
  <c r="U6" i="1"/>
  <c r="T6" i="1"/>
  <c r="R6" i="1"/>
  <c r="Q6" i="1"/>
  <c r="V5" i="1"/>
  <c r="U5" i="1"/>
  <c r="T5" i="1"/>
  <c r="S5" i="1"/>
  <c r="R5" i="1"/>
  <c r="Q5" i="1"/>
  <c r="P5" i="1"/>
  <c r="V4" i="1"/>
  <c r="U4" i="1"/>
  <c r="T4" i="1"/>
  <c r="S4" i="1"/>
  <c r="R4" i="1"/>
  <c r="Q4" i="1"/>
  <c r="P4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Y5" i="1" l="1"/>
  <c r="W10" i="1"/>
  <c r="X7" i="1"/>
  <c r="X8" i="1"/>
  <c r="W9" i="1"/>
  <c r="X10" i="1"/>
  <c r="Y11" i="1"/>
  <c r="Y12" i="1"/>
  <c r="Y4" i="1"/>
  <c r="X6" i="1"/>
  <c r="W4" i="1"/>
  <c r="W6" i="1"/>
  <c r="Y8" i="1"/>
  <c r="Y10" i="1"/>
  <c r="X4" i="1"/>
  <c r="W5" i="1"/>
  <c r="Y6" i="1"/>
  <c r="Y9" i="1"/>
  <c r="W11" i="1"/>
  <c r="W12" i="1"/>
  <c r="X9" i="1"/>
  <c r="X5" i="1"/>
  <c r="W7" i="1"/>
  <c r="W8" i="1"/>
  <c r="X11" i="1"/>
  <c r="X12" i="1"/>
</calcChain>
</file>

<file path=xl/sharedStrings.xml><?xml version="1.0" encoding="utf-8"?>
<sst xmlns="http://schemas.openxmlformats.org/spreadsheetml/2006/main" count="311" uniqueCount="52">
  <si>
    <t>Arduino</t>
  </si>
  <si>
    <t>emscripten</t>
  </si>
  <si>
    <t>micropython</t>
  </si>
  <si>
    <t>netdata</t>
  </si>
  <si>
    <t>redis</t>
  </si>
  <si>
    <t>tmux</t>
  </si>
  <si>
    <t>vim</t>
  </si>
  <si>
    <t>プロジェクト</t>
    <phoneticPr fontId="3"/>
  </si>
  <si>
    <t>既存</t>
    <rPh sb="0" eb="2">
      <t>キゾン</t>
    </rPh>
    <phoneticPr fontId="3"/>
  </si>
  <si>
    <t>最大</t>
    <rPh sb="0" eb="2">
      <t>サイダイ</t>
    </rPh>
    <phoneticPr fontId="3"/>
  </si>
  <si>
    <t>平均</t>
    <rPh sb="0" eb="2">
      <t>ヘイキン</t>
    </rPh>
    <phoneticPr fontId="3"/>
  </si>
  <si>
    <t>最小</t>
    <rPh sb="0" eb="2">
      <t>サイショウ</t>
    </rPh>
    <phoneticPr fontId="3"/>
  </si>
  <si>
    <t>NS</t>
    <phoneticPr fontId="3"/>
  </si>
  <si>
    <t>NF</t>
    <phoneticPr fontId="3"/>
  </si>
  <si>
    <t>LA</t>
    <phoneticPr fontId="3"/>
  </si>
  <si>
    <t>LD</t>
    <phoneticPr fontId="3"/>
  </si>
  <si>
    <t>LT</t>
    <phoneticPr fontId="3"/>
  </si>
  <si>
    <t>FIX</t>
    <phoneticPr fontId="3"/>
  </si>
  <si>
    <t>NDEV</t>
    <phoneticPr fontId="3"/>
  </si>
  <si>
    <t>AGE</t>
    <phoneticPr fontId="3"/>
  </si>
  <si>
    <t>EXP</t>
    <phoneticPr fontId="3"/>
  </si>
  <si>
    <t>―</t>
    <phoneticPr fontId="3"/>
  </si>
  <si>
    <t>メトリクス</t>
    <phoneticPr fontId="3"/>
  </si>
  <si>
    <t>メトリクスの重要度</t>
    <rPh sb="6" eb="9">
      <t>ジュウヨウド</t>
    </rPh>
    <phoneticPr fontId="3"/>
  </si>
  <si>
    <t>メトリクスの重要度（正規化）</t>
    <rPh sb="6" eb="9">
      <t>ジュウヨウド</t>
    </rPh>
    <rPh sb="10" eb="13">
      <t>セイキカ</t>
    </rPh>
    <phoneticPr fontId="3"/>
  </si>
  <si>
    <t>プロジェクト</t>
    <phoneticPr fontId="3"/>
  </si>
  <si>
    <t>既存</t>
    <rPh sb="0" eb="2">
      <t>キゾン</t>
    </rPh>
    <phoneticPr fontId="3"/>
  </si>
  <si>
    <t>提案</t>
    <rPh sb="0" eb="2">
      <t>テイアン</t>
    </rPh>
    <phoneticPr fontId="3"/>
  </si>
  <si>
    <t>NS</t>
    <phoneticPr fontId="3"/>
  </si>
  <si>
    <t>NF</t>
    <phoneticPr fontId="3"/>
  </si>
  <si>
    <t>LA</t>
    <phoneticPr fontId="3"/>
  </si>
  <si>
    <t>LD</t>
    <phoneticPr fontId="3"/>
  </si>
  <si>
    <t>LT</t>
    <phoneticPr fontId="3"/>
  </si>
  <si>
    <t>FIX</t>
    <phoneticPr fontId="3"/>
  </si>
  <si>
    <t>NDEV</t>
    <phoneticPr fontId="3"/>
  </si>
  <si>
    <t>AGE</t>
    <phoneticPr fontId="3"/>
  </si>
  <si>
    <t>EXP</t>
    <phoneticPr fontId="3"/>
  </si>
  <si>
    <t>SCR</t>
    <phoneticPr fontId="3"/>
  </si>
  <si>
    <t>メトリクスの重要度（正規化）</t>
    <rPh sb="6" eb="9">
      <t>ジュウヨウド</t>
    </rPh>
    <phoneticPr fontId="3"/>
  </si>
  <si>
    <t>メトリクス</t>
    <phoneticPr fontId="3"/>
  </si>
  <si>
    <t>メトリクス</t>
    <phoneticPr fontId="3"/>
  </si>
  <si>
    <t>LA</t>
    <phoneticPr fontId="3"/>
  </si>
  <si>
    <t>MCR</t>
    <phoneticPr fontId="3"/>
  </si>
  <si>
    <t>FIX</t>
    <phoneticPr fontId="3"/>
  </si>
  <si>
    <t>AGE</t>
    <phoneticPr fontId="3"/>
  </si>
  <si>
    <t>―</t>
    <phoneticPr fontId="3"/>
  </si>
  <si>
    <t>―</t>
    <phoneticPr fontId="3"/>
  </si>
  <si>
    <t>NF</t>
    <phoneticPr fontId="3"/>
  </si>
  <si>
    <t>EXP</t>
    <phoneticPr fontId="3"/>
  </si>
  <si>
    <t>MNV</t>
    <phoneticPr fontId="3"/>
  </si>
  <si>
    <t>―</t>
    <phoneticPr fontId="3"/>
  </si>
  <si>
    <t>SNV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</si>
</sst>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[$￥-411]#,##0;[Red]&quot;-&quot;[$￥-411]#,##0"/>
  </numFmts>
  <fonts count="5"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7" fontId="2" fillId="0" borderId="0">
      <alignment vertical="center"/>
    </xf>
  </cellStyleXfs>
  <cellXfs count="5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0" xfId="0" applyNumberFormat="1" applyFont="1">
      <alignment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2" fontId="0" fillId="0" borderId="4" xfId="0" applyNumberFormat="1" applyBorder="1">
      <alignment vertical="center"/>
    </xf>
    <xf numFmtId="2" fontId="0" fillId="0" borderId="0" xfId="0" applyNumberFormat="1" applyBorder="1">
      <alignment vertical="center"/>
    </xf>
    <xf numFmtId="2" fontId="0" fillId="0" borderId="2" xfId="0" applyNumberFormat="1" applyBorder="1">
      <alignment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Border="1">
      <alignment vertical="center"/>
    </xf>
    <xf numFmtId="2" fontId="0" fillId="0" borderId="5" xfId="0" applyNumberFormat="1" applyBorder="1">
      <alignment vertical="center"/>
    </xf>
    <xf numFmtId="2" fontId="0" fillId="0" borderId="1" xfId="0" applyNumberFormat="1" applyBorder="1">
      <alignment vertical="center"/>
    </xf>
    <xf numFmtId="2" fontId="0" fillId="0" borderId="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3" xfId="0" applyNumberFormat="1" applyBorder="1" applyAlignment="1">
      <alignment horizontal="right" vertical="center"/>
    </xf>
    <xf numFmtId="2" fontId="0" fillId="0" borderId="0" xfId="0" applyNumberFormat="1" applyFont="1" applyBorder="1">
      <alignment vertical="center"/>
    </xf>
    <xf numFmtId="2" fontId="0" fillId="0" borderId="1" xfId="0" applyNumberFormat="1" applyFont="1" applyBorder="1">
      <alignment vertical="center"/>
    </xf>
    <xf numFmtId="2" fontId="4" fillId="0" borderId="3" xfId="0" applyNumberFormat="1" applyFont="1" applyBorder="1" applyAlignment="1">
      <alignment horizontal="center" vertical="center"/>
    </xf>
    <xf numFmtId="2" fontId="0" fillId="0" borderId="6" xfId="0" applyNumberFormat="1" applyBorder="1">
      <alignment vertical="center"/>
    </xf>
    <xf numFmtId="2" fontId="0" fillId="0" borderId="8" xfId="0" applyNumberFormat="1" applyBorder="1">
      <alignment vertical="center"/>
    </xf>
    <xf numFmtId="2" fontId="0" fillId="0" borderId="7" xfId="0" applyNumberForma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5">
    <cellStyle name="Heading" xfId="1"/>
    <cellStyle name="Heading1" xfId="2"/>
    <cellStyle name="Result" xfId="3"/>
    <cellStyle name="Result2" xfId="4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3"/>
  <sheetViews>
    <sheetView tabSelected="1" workbookViewId="0">
      <selection sqref="A1:L1"/>
    </sheetView>
  </sheetViews>
  <sheetFormatPr defaultRowHeight="14.25"/>
  <cols>
    <col min="1" max="1" width="5.25" bestFit="1" customWidth="1"/>
    <col min="2" max="2" width="8.75" style="5" bestFit="1" customWidth="1"/>
    <col min="3" max="3" width="7.625" style="1" bestFit="1" customWidth="1"/>
    <col min="4" max="4" width="10.625" style="1" bestFit="1" customWidth="1"/>
    <col min="5" max="5" width="11.625" style="1" bestFit="1" customWidth="1"/>
    <col min="6" max="6" width="7.5" style="1" bestFit="1" customWidth="1"/>
    <col min="7" max="11" width="7" style="1" bestFit="1" customWidth="1"/>
    <col min="12" max="12" width="6" style="1" bestFit="1" customWidth="1"/>
    <col min="13" max="13" width="10.625" style="1" customWidth="1"/>
    <col min="14" max="14" width="5.25" style="1" bestFit="1" customWidth="1"/>
    <col min="15" max="15" width="8.75" style="1" bestFit="1" customWidth="1"/>
    <col min="16" max="16" width="7.625" style="1" bestFit="1" customWidth="1"/>
    <col min="17" max="17" width="10.625" style="1" customWidth="1"/>
    <col min="18" max="18" width="11.625" style="1" bestFit="1" customWidth="1"/>
    <col min="19" max="19" width="7.5" style="1" bestFit="1" customWidth="1"/>
    <col min="20" max="25" width="6" style="1" bestFit="1" customWidth="1"/>
    <col min="26" max="26" width="5.125" style="1" customWidth="1"/>
    <col min="27" max="27" width="7.5" style="1" customWidth="1"/>
    <col min="28" max="28" width="9.75" style="1" customWidth="1"/>
    <col min="29" max="29" width="10.625" style="1" customWidth="1"/>
    <col min="30" max="35" width="8.375" style="1" customWidth="1"/>
    <col min="36" max="36" width="7.5" style="1" customWidth="1"/>
    <col min="37" max="1025" width="10.625" style="1" customWidth="1"/>
  </cols>
  <sheetData>
    <row r="1" spans="1:1025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N1" s="44" t="s">
        <v>24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1025">
      <c r="B2" s="10"/>
      <c r="C2" s="41" t="s">
        <v>7</v>
      </c>
      <c r="D2" s="42"/>
      <c r="E2" s="42"/>
      <c r="F2" s="42"/>
      <c r="G2" s="42"/>
      <c r="H2" s="42"/>
      <c r="I2" s="43"/>
      <c r="N2"/>
      <c r="O2" s="11"/>
      <c r="P2" s="41" t="s">
        <v>7</v>
      </c>
      <c r="Q2" s="42"/>
      <c r="R2" s="42"/>
      <c r="S2" s="42"/>
      <c r="T2" s="42"/>
      <c r="U2" s="42"/>
      <c r="V2" s="43"/>
    </row>
    <row r="3" spans="1:1025" s="3" customFormat="1">
      <c r="A3" s="26"/>
      <c r="B3" s="36" t="s">
        <v>22</v>
      </c>
      <c r="C3" s="12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13" t="s">
        <v>6</v>
      </c>
      <c r="J3" s="9" t="s">
        <v>9</v>
      </c>
      <c r="K3" s="9" t="s">
        <v>10</v>
      </c>
      <c r="L3" s="9" t="s">
        <v>11</v>
      </c>
      <c r="M3" s="2"/>
      <c r="N3" s="26"/>
      <c r="O3" s="36" t="s">
        <v>22</v>
      </c>
      <c r="P3" s="12" t="s">
        <v>0</v>
      </c>
      <c r="Q3" s="8" t="s">
        <v>1</v>
      </c>
      <c r="R3" s="8" t="s">
        <v>2</v>
      </c>
      <c r="S3" s="8" t="s">
        <v>3</v>
      </c>
      <c r="T3" s="8" t="s">
        <v>4</v>
      </c>
      <c r="U3" s="8" t="s">
        <v>5</v>
      </c>
      <c r="V3" s="13" t="s">
        <v>6</v>
      </c>
      <c r="W3" s="9" t="s">
        <v>9</v>
      </c>
      <c r="X3" s="9" t="s">
        <v>10</v>
      </c>
      <c r="Y3" s="9" t="s">
        <v>11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>
      <c r="A4" s="44" t="s">
        <v>8</v>
      </c>
      <c r="B4" s="10" t="s">
        <v>12</v>
      </c>
      <c r="C4" s="14">
        <v>1.44198402682204E-2</v>
      </c>
      <c r="D4" s="15">
        <v>1.3180761332558399</v>
      </c>
      <c r="E4" s="15">
        <v>24.473588925166201</v>
      </c>
      <c r="F4" s="15">
        <v>11.0714966744509</v>
      </c>
      <c r="G4" s="15">
        <v>28.304490328801801</v>
      </c>
      <c r="H4" s="15">
        <v>5.7306165654923404</v>
      </c>
      <c r="I4" s="16">
        <v>0.56216876226532198</v>
      </c>
      <c r="J4" s="4">
        <f t="shared" ref="J4:J12" si="0">MAX(C4:I4)</f>
        <v>28.304490328801801</v>
      </c>
      <c r="K4" s="4">
        <f t="shared" ref="K4:K12" si="1">AVERAGE(C4:I4)</f>
        <v>10.210693889957231</v>
      </c>
      <c r="L4" s="4">
        <f t="shared" ref="L4:L12" si="2">MIN(C4:I4)</f>
        <v>1.44198402682204E-2</v>
      </c>
      <c r="N4" s="44" t="s">
        <v>8</v>
      </c>
      <c r="O4" s="10" t="s">
        <v>12</v>
      </c>
      <c r="P4" s="14">
        <f t="shared" ref="P4:V5" si="3">100*C4/SUM(C$4:C$12)</f>
        <v>2.5358636021381945E-2</v>
      </c>
      <c r="Q4" s="15">
        <f t="shared" si="3"/>
        <v>0.80706516600285916</v>
      </c>
      <c r="R4" s="15">
        <f t="shared" si="3"/>
        <v>1.2189454137733995</v>
      </c>
      <c r="S4" s="15">
        <f t="shared" si="3"/>
        <v>1.560759438225312</v>
      </c>
      <c r="T4" s="15">
        <f t="shared" si="3"/>
        <v>1.9361570457244912</v>
      </c>
      <c r="U4" s="15">
        <f t="shared" si="3"/>
        <v>0.36618592244696957</v>
      </c>
      <c r="V4" s="16">
        <f t="shared" si="3"/>
        <v>3.4850753151377784E-2</v>
      </c>
      <c r="W4" s="4">
        <f t="shared" ref="W4:W12" si="4">MAX(P4:V4)</f>
        <v>1.9361570457244912</v>
      </c>
      <c r="X4" s="4">
        <f t="shared" ref="X4:X12" si="5">AVERAGE(P4:V4)</f>
        <v>0.84990319647797019</v>
      </c>
      <c r="Y4" s="4">
        <f t="shared" ref="Y4:Y12" si="6">MIN(P4:V4)</f>
        <v>2.5358636021381945E-2</v>
      </c>
    </row>
    <row r="5" spans="1:1025">
      <c r="A5" s="45"/>
      <c r="B5" s="10" t="s">
        <v>13</v>
      </c>
      <c r="C5" s="14">
        <v>5.86268012851483</v>
      </c>
      <c r="D5" s="15">
        <v>8.6661094278251607</v>
      </c>
      <c r="E5" s="15">
        <v>149.68201742683701</v>
      </c>
      <c r="F5" s="15">
        <v>80.933445071780895</v>
      </c>
      <c r="G5" s="15">
        <v>73.007800046663206</v>
      </c>
      <c r="H5" s="15">
        <v>159.128882217577</v>
      </c>
      <c r="I5" s="16">
        <v>207.58014165150601</v>
      </c>
      <c r="J5" s="4">
        <f t="shared" si="0"/>
        <v>207.58014165150601</v>
      </c>
      <c r="K5" s="4">
        <f t="shared" si="1"/>
        <v>97.837296567243442</v>
      </c>
      <c r="L5" s="4">
        <f t="shared" si="2"/>
        <v>5.86268012851483</v>
      </c>
      <c r="N5" s="45"/>
      <c r="O5" s="10" t="s">
        <v>13</v>
      </c>
      <c r="P5" s="14">
        <f t="shared" si="3"/>
        <v>10.310070619606392</v>
      </c>
      <c r="Q5" s="15">
        <f t="shared" si="3"/>
        <v>5.3063058100370686</v>
      </c>
      <c r="R5" s="15">
        <f t="shared" si="3"/>
        <v>7.4551472293127921</v>
      </c>
      <c r="S5" s="15">
        <f t="shared" si="3"/>
        <v>11.409264887860045</v>
      </c>
      <c r="T5" s="15">
        <f t="shared" si="3"/>
        <v>4.9940686022300005</v>
      </c>
      <c r="U5" s="15">
        <f t="shared" si="3"/>
        <v>10.16832235359867</v>
      </c>
      <c r="V5" s="16">
        <f t="shared" si="3"/>
        <v>12.868598829065403</v>
      </c>
      <c r="W5" s="4">
        <f t="shared" si="4"/>
        <v>12.868598829065403</v>
      </c>
      <c r="X5" s="4">
        <f t="shared" si="5"/>
        <v>8.9302540473871961</v>
      </c>
      <c r="Y5" s="4">
        <f t="shared" si="6"/>
        <v>4.9940686022300005</v>
      </c>
    </row>
    <row r="6" spans="1:1025">
      <c r="A6" s="45"/>
      <c r="B6" s="10" t="s">
        <v>14</v>
      </c>
      <c r="C6" s="17" t="s">
        <v>21</v>
      </c>
      <c r="D6" s="15">
        <v>35.701687448437099</v>
      </c>
      <c r="E6" s="15">
        <v>440.50463761554602</v>
      </c>
      <c r="F6" s="18" t="s">
        <v>21</v>
      </c>
      <c r="G6" s="15">
        <v>377.17295137064298</v>
      </c>
      <c r="H6" s="15">
        <v>443.57849284420399</v>
      </c>
      <c r="I6" s="16">
        <v>668.976977541829</v>
      </c>
      <c r="J6" s="4">
        <f t="shared" si="0"/>
        <v>668.976977541829</v>
      </c>
      <c r="K6" s="4">
        <f t="shared" si="1"/>
        <v>393.18694936413181</v>
      </c>
      <c r="L6" s="4">
        <f t="shared" si="2"/>
        <v>35.701687448437099</v>
      </c>
      <c r="N6" s="45"/>
      <c r="O6" s="10" t="s">
        <v>14</v>
      </c>
      <c r="P6" s="17" t="s">
        <v>21</v>
      </c>
      <c r="Q6" s="15">
        <f t="shared" ref="Q6:R12" si="7">100*D6/SUM(D$4:D$12)</f>
        <v>21.860336880527019</v>
      </c>
      <c r="R6" s="15">
        <f t="shared" si="7"/>
        <v>21.940023157585852</v>
      </c>
      <c r="S6" s="18" t="s">
        <v>21</v>
      </c>
      <c r="T6" s="15">
        <f>100*G6/SUM(G$4:G$12)</f>
        <v>25.800360959330696</v>
      </c>
      <c r="U6" s="15">
        <f>100*H6/SUM(H$4:H$12)</f>
        <v>28.344628841143926</v>
      </c>
      <c r="V6" s="16">
        <f>100*I6/SUM(I$4:I$12)</f>
        <v>41.472157603203151</v>
      </c>
      <c r="W6" s="4">
        <f t="shared" si="4"/>
        <v>41.472157603203151</v>
      </c>
      <c r="X6" s="7">
        <f t="shared" si="5"/>
        <v>27.883501488358132</v>
      </c>
      <c r="Y6" s="4">
        <f t="shared" si="6"/>
        <v>21.860336880527019</v>
      </c>
    </row>
    <row r="7" spans="1:1025">
      <c r="A7" s="45"/>
      <c r="B7" s="10" t="s">
        <v>15</v>
      </c>
      <c r="C7" s="14">
        <v>9.8420576632540602</v>
      </c>
      <c r="D7" s="15">
        <v>28.014545501098699</v>
      </c>
      <c r="E7" s="15">
        <v>286.70187286859499</v>
      </c>
      <c r="F7" s="15">
        <v>185.67451734915599</v>
      </c>
      <c r="G7" s="15">
        <v>235.87635766096599</v>
      </c>
      <c r="H7" s="18" t="s">
        <v>21</v>
      </c>
      <c r="I7" s="19" t="s">
        <v>21</v>
      </c>
      <c r="J7" s="4">
        <f t="shared" si="0"/>
        <v>286.70187286859499</v>
      </c>
      <c r="K7" s="4">
        <f t="shared" si="1"/>
        <v>149.22187020861392</v>
      </c>
      <c r="L7" s="4">
        <f t="shared" si="2"/>
        <v>9.8420576632540602</v>
      </c>
      <c r="N7" s="45"/>
      <c r="O7" s="10" t="s">
        <v>15</v>
      </c>
      <c r="P7" s="14">
        <f t="shared" ref="P7:P12" si="8">100*C7/SUM(C$4:C$12)</f>
        <v>17.308177714975081</v>
      </c>
      <c r="Q7" s="15">
        <f t="shared" si="7"/>
        <v>17.153458168982972</v>
      </c>
      <c r="R7" s="15">
        <f t="shared" si="7"/>
        <v>14.279635656299428</v>
      </c>
      <c r="S7" s="15">
        <f t="shared" ref="S7:T12" si="9">100*F7/SUM(F$4:F$12)</f>
        <v>26.174713673478763</v>
      </c>
      <c r="T7" s="15">
        <f t="shared" si="9"/>
        <v>16.135025450021672</v>
      </c>
      <c r="U7" s="18" t="s">
        <v>21</v>
      </c>
      <c r="V7" s="19" t="s">
        <v>21</v>
      </c>
      <c r="W7" s="4">
        <f t="shared" si="4"/>
        <v>26.174713673478763</v>
      </c>
      <c r="X7" s="4">
        <f t="shared" si="5"/>
        <v>18.210202132751583</v>
      </c>
      <c r="Y7" s="4">
        <f t="shared" si="6"/>
        <v>14.279635656299428</v>
      </c>
    </row>
    <row r="8" spans="1:1025">
      <c r="A8" s="45"/>
      <c r="B8" s="10" t="s">
        <v>16</v>
      </c>
      <c r="C8" s="14">
        <v>16.9937980337094</v>
      </c>
      <c r="D8" s="15">
        <v>29.030858030762399</v>
      </c>
      <c r="E8" s="15">
        <v>364.21499453736499</v>
      </c>
      <c r="F8" s="15">
        <v>149.00463321423101</v>
      </c>
      <c r="G8" s="15">
        <v>291.07895584794699</v>
      </c>
      <c r="H8" s="15">
        <v>303.43163248808702</v>
      </c>
      <c r="I8" s="16">
        <v>481.118475026878</v>
      </c>
      <c r="J8" s="4">
        <f t="shared" si="0"/>
        <v>481.118475026878</v>
      </c>
      <c r="K8" s="4">
        <f t="shared" si="1"/>
        <v>233.55333531128284</v>
      </c>
      <c r="L8" s="4">
        <f t="shared" si="2"/>
        <v>16.9937980337094</v>
      </c>
      <c r="N8" s="45"/>
      <c r="O8" s="10" t="s">
        <v>16</v>
      </c>
      <c r="P8" s="14">
        <f t="shared" si="8"/>
        <v>29.88518117689916</v>
      </c>
      <c r="Q8" s="15">
        <f t="shared" si="7"/>
        <v>17.775751843656931</v>
      </c>
      <c r="R8" s="15">
        <f t="shared" si="7"/>
        <v>18.140298040321433</v>
      </c>
      <c r="S8" s="15">
        <f t="shared" si="9"/>
        <v>21.005325157625617</v>
      </c>
      <c r="T8" s="15">
        <f t="shared" si="9"/>
        <v>19.911136525700094</v>
      </c>
      <c r="U8" s="15">
        <f t="shared" ref="U8:V11" si="10">100*H8/SUM(H$4:H$12)</f>
        <v>19.389256107504707</v>
      </c>
      <c r="V8" s="16">
        <f t="shared" si="10"/>
        <v>29.826170244969077</v>
      </c>
      <c r="W8" s="4">
        <f t="shared" si="4"/>
        <v>29.88518117689916</v>
      </c>
      <c r="X8" s="7">
        <f t="shared" si="5"/>
        <v>22.276159870953855</v>
      </c>
      <c r="Y8" s="4">
        <f t="shared" si="6"/>
        <v>17.775751843656931</v>
      </c>
    </row>
    <row r="9" spans="1:1025">
      <c r="A9" s="45"/>
      <c r="B9" s="10" t="s">
        <v>17</v>
      </c>
      <c r="C9" s="14">
        <v>1.4696010171296301</v>
      </c>
      <c r="D9" s="15">
        <v>3.62416260160161</v>
      </c>
      <c r="E9" s="15">
        <v>32.849890565281797</v>
      </c>
      <c r="F9" s="15">
        <v>16.4339493342381</v>
      </c>
      <c r="G9" s="15">
        <v>25.785287999249</v>
      </c>
      <c r="H9" s="15">
        <v>24.877335912698701</v>
      </c>
      <c r="I9" s="16">
        <v>28.711185640606899</v>
      </c>
      <c r="J9" s="4">
        <f t="shared" si="0"/>
        <v>32.849890565281797</v>
      </c>
      <c r="K9" s="4">
        <f t="shared" si="1"/>
        <v>19.107344724400814</v>
      </c>
      <c r="L9" s="4">
        <f t="shared" si="2"/>
        <v>1.4696010171296301</v>
      </c>
      <c r="N9" s="45"/>
      <c r="O9" s="10" t="s">
        <v>17</v>
      </c>
      <c r="P9" s="14">
        <f t="shared" si="8"/>
        <v>2.5844306592060633</v>
      </c>
      <c r="Q9" s="15">
        <f t="shared" si="7"/>
        <v>2.2190944194232101</v>
      </c>
      <c r="R9" s="15">
        <f t="shared" si="7"/>
        <v>1.6361402314121931</v>
      </c>
      <c r="S9" s="15">
        <f t="shared" si="9"/>
        <v>2.3167095005247611</v>
      </c>
      <c r="T9" s="15">
        <f t="shared" si="9"/>
        <v>1.7638320441679027</v>
      </c>
      <c r="U9" s="15">
        <f t="shared" si="10"/>
        <v>1.589659698062881</v>
      </c>
      <c r="V9" s="16">
        <f t="shared" si="10"/>
        <v>1.7799040263498771</v>
      </c>
      <c r="W9" s="4">
        <f t="shared" si="4"/>
        <v>2.5844306592060633</v>
      </c>
      <c r="X9" s="4">
        <f t="shared" si="5"/>
        <v>1.9842529398781268</v>
      </c>
      <c r="Y9" s="4">
        <f t="shared" si="6"/>
        <v>1.589659698062881</v>
      </c>
    </row>
    <row r="10" spans="1:1025">
      <c r="A10" s="45"/>
      <c r="B10" s="10" t="s">
        <v>18</v>
      </c>
      <c r="C10" s="14">
        <v>1.4008548950564499</v>
      </c>
      <c r="D10" s="15">
        <v>8.4797223266942705</v>
      </c>
      <c r="E10" s="15">
        <v>95.905151213920107</v>
      </c>
      <c r="F10" s="15">
        <v>43.231275523424102</v>
      </c>
      <c r="G10" s="15">
        <v>64.586755444679994</v>
      </c>
      <c r="H10" s="15">
        <v>88.860011957360101</v>
      </c>
      <c r="I10" s="16">
        <v>23.171832054382499</v>
      </c>
      <c r="J10" s="4">
        <f t="shared" si="0"/>
        <v>95.905151213920107</v>
      </c>
      <c r="K10" s="4">
        <f t="shared" si="1"/>
        <v>46.5193719165025</v>
      </c>
      <c r="L10" s="4">
        <f t="shared" si="2"/>
        <v>1.4008548950564499</v>
      </c>
      <c r="N10" s="45"/>
      <c r="O10" s="10" t="s">
        <v>18</v>
      </c>
      <c r="P10" s="14">
        <f t="shared" si="8"/>
        <v>2.4635341821918684</v>
      </c>
      <c r="Q10" s="15">
        <f t="shared" si="7"/>
        <v>5.1921799769993227</v>
      </c>
      <c r="R10" s="15">
        <f t="shared" si="7"/>
        <v>4.7767062112104339</v>
      </c>
      <c r="S10" s="15">
        <f t="shared" si="9"/>
        <v>6.0943541134242807</v>
      </c>
      <c r="T10" s="15">
        <f t="shared" si="9"/>
        <v>4.4180305019467019</v>
      </c>
      <c r="U10" s="15">
        <f t="shared" si="10"/>
        <v>5.6781473817659043</v>
      </c>
      <c r="V10" s="16">
        <f t="shared" si="10"/>
        <v>1.436500661720034</v>
      </c>
      <c r="W10" s="4">
        <f t="shared" si="4"/>
        <v>6.0943541134242807</v>
      </c>
      <c r="X10" s="4">
        <f t="shared" si="5"/>
        <v>4.2942075756083637</v>
      </c>
      <c r="Y10" s="4">
        <f t="shared" si="6"/>
        <v>1.436500661720034</v>
      </c>
    </row>
    <row r="11" spans="1:1025">
      <c r="A11" s="45"/>
      <c r="B11" s="10" t="s">
        <v>19</v>
      </c>
      <c r="C11" s="14">
        <v>7.6934957117796303</v>
      </c>
      <c r="D11" s="15">
        <v>20.580452154447102</v>
      </c>
      <c r="E11" s="15">
        <v>221.96805922810501</v>
      </c>
      <c r="F11" s="15">
        <v>81.082325348490699</v>
      </c>
      <c r="G11" s="15">
        <v>132.83786176520101</v>
      </c>
      <c r="H11" s="15">
        <v>218.53572217667701</v>
      </c>
      <c r="I11" s="16">
        <v>202.95415008079999</v>
      </c>
      <c r="J11" s="4">
        <f t="shared" si="0"/>
        <v>221.96805922810501</v>
      </c>
      <c r="K11" s="4">
        <f t="shared" si="1"/>
        <v>126.52172378078578</v>
      </c>
      <c r="L11" s="4">
        <f t="shared" si="2"/>
        <v>7.6934957117796303</v>
      </c>
      <c r="N11" s="45"/>
      <c r="O11" s="10" t="s">
        <v>19</v>
      </c>
      <c r="P11" s="14">
        <f t="shared" si="8"/>
        <v>13.529730833222327</v>
      </c>
      <c r="Q11" s="15">
        <f t="shared" si="7"/>
        <v>12.601522488245207</v>
      </c>
      <c r="R11" s="15">
        <f t="shared" si="7"/>
        <v>11.05546671669625</v>
      </c>
      <c r="S11" s="15">
        <f t="shared" si="9"/>
        <v>11.430252682362719</v>
      </c>
      <c r="T11" s="15">
        <f t="shared" si="9"/>
        <v>9.0867194218281337</v>
      </c>
      <c r="U11" s="15">
        <f t="shared" si="10"/>
        <v>13.964414491585496</v>
      </c>
      <c r="V11" s="16">
        <f t="shared" si="10"/>
        <v>12.581817881541072</v>
      </c>
      <c r="W11" s="4">
        <f t="shared" si="4"/>
        <v>13.964414491585496</v>
      </c>
      <c r="X11" s="4">
        <f t="shared" si="5"/>
        <v>12.035703502211602</v>
      </c>
      <c r="Y11" s="4">
        <f t="shared" si="6"/>
        <v>9.0867194218281337</v>
      </c>
    </row>
    <row r="12" spans="1:1025">
      <c r="A12" s="45"/>
      <c r="B12" s="10" t="s">
        <v>20</v>
      </c>
      <c r="C12" s="14">
        <v>13.586719981336</v>
      </c>
      <c r="D12" s="15">
        <v>27.901574228732098</v>
      </c>
      <c r="E12" s="15">
        <v>391.467210887558</v>
      </c>
      <c r="F12" s="15">
        <v>141.93434966044299</v>
      </c>
      <c r="G12" s="15">
        <v>233.239750937091</v>
      </c>
      <c r="H12" s="15">
        <v>320.80456738159103</v>
      </c>
      <c r="I12" s="19" t="s">
        <v>21</v>
      </c>
      <c r="J12" s="4">
        <f t="shared" si="0"/>
        <v>391.467210887558</v>
      </c>
      <c r="K12" s="4">
        <f t="shared" si="1"/>
        <v>188.15569551279182</v>
      </c>
      <c r="L12" s="4">
        <f t="shared" si="2"/>
        <v>13.586719981336</v>
      </c>
      <c r="N12" s="45"/>
      <c r="O12" s="10" t="s">
        <v>20</v>
      </c>
      <c r="P12" s="14">
        <f t="shared" si="8"/>
        <v>23.893516177877732</v>
      </c>
      <c r="Q12" s="15">
        <f t="shared" si="7"/>
        <v>17.084285246125404</v>
      </c>
      <c r="R12" s="15">
        <f t="shared" si="7"/>
        <v>19.497637343388227</v>
      </c>
      <c r="S12" s="15">
        <f t="shared" si="9"/>
        <v>20.008620546498491</v>
      </c>
      <c r="T12" s="15">
        <f t="shared" si="9"/>
        <v>15.954669449050316</v>
      </c>
      <c r="U12" s="15">
        <f>100*H12/SUM(H$4:H$12)</f>
        <v>20.49938520389145</v>
      </c>
      <c r="V12" s="19" t="s">
        <v>21</v>
      </c>
      <c r="W12" s="4">
        <f t="shared" si="4"/>
        <v>23.893516177877732</v>
      </c>
      <c r="X12" s="7">
        <f t="shared" si="5"/>
        <v>19.489685661138601</v>
      </c>
      <c r="Y12" s="4">
        <f t="shared" si="6"/>
        <v>15.954669449050316</v>
      </c>
    </row>
    <row r="25" spans="2:2">
      <c r="B25" s="6"/>
    </row>
    <row r="53" spans="3:3">
      <c r="C53" s="2"/>
    </row>
    <row r="63" spans="3:3">
      <c r="C63" s="2"/>
    </row>
  </sheetData>
  <mergeCells count="6">
    <mergeCell ref="C2:I2"/>
    <mergeCell ref="P2:V2"/>
    <mergeCell ref="A4:A12"/>
    <mergeCell ref="N4:N12"/>
    <mergeCell ref="A1:L1"/>
    <mergeCell ref="N1:Y1"/>
  </mergeCells>
  <phoneticPr fontId="3"/>
  <pageMargins left="0" right="0" top="0.39370078740157483" bottom="0.39370078740157483" header="0" footer="0"/>
  <headerFooter>
    <oddHeader>&amp;C&amp;A</oddHeader>
    <oddFooter>&amp;Cページ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sqref="A1:L1"/>
    </sheetView>
  </sheetViews>
  <sheetFormatPr defaultRowHeight="14.25"/>
  <cols>
    <col min="1" max="1" width="5.25" style="3" bestFit="1" customWidth="1"/>
    <col min="2" max="2" width="8.75" style="6" bestFit="1" customWidth="1"/>
    <col min="3" max="3" width="7.625" bestFit="1" customWidth="1"/>
    <col min="4" max="4" width="10.625" bestFit="1" customWidth="1"/>
    <col min="5" max="5" width="11.625" bestFit="1" customWidth="1"/>
    <col min="6" max="6" width="7.5" bestFit="1" customWidth="1"/>
    <col min="7" max="11" width="7" bestFit="1" customWidth="1"/>
    <col min="12" max="12" width="6" bestFit="1" customWidth="1"/>
    <col min="13" max="13" width="10.625" customWidth="1"/>
    <col min="14" max="14" width="5.25" bestFit="1" customWidth="1"/>
    <col min="15" max="15" width="8.75" bestFit="1" customWidth="1"/>
    <col min="16" max="16" width="7.625" bestFit="1" customWidth="1"/>
    <col min="17" max="17" width="10.625" bestFit="1" customWidth="1"/>
    <col min="18" max="18" width="11.625" bestFit="1" customWidth="1"/>
    <col min="19" max="19" width="7.5" bestFit="1" customWidth="1"/>
    <col min="20" max="25" width="6" bestFit="1" customWidth="1"/>
  </cols>
  <sheetData>
    <row r="1" spans="1:25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N1" s="49" t="s">
        <v>38</v>
      </c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>
      <c r="A2" s="27"/>
      <c r="B2" s="11"/>
      <c r="C2" s="46" t="s">
        <v>25</v>
      </c>
      <c r="D2" s="47"/>
      <c r="E2" s="47"/>
      <c r="F2" s="47"/>
      <c r="G2" s="47"/>
      <c r="H2" s="47"/>
      <c r="I2" s="48"/>
      <c r="J2" s="28"/>
      <c r="K2" s="28"/>
      <c r="L2" s="28"/>
      <c r="N2" s="27"/>
      <c r="O2" s="10"/>
      <c r="P2" s="46" t="s">
        <v>25</v>
      </c>
      <c r="Q2" s="47"/>
      <c r="R2" s="47"/>
      <c r="S2" s="47"/>
      <c r="T2" s="47"/>
      <c r="U2" s="47"/>
      <c r="V2" s="48"/>
      <c r="W2" s="22"/>
      <c r="X2" s="22"/>
      <c r="Y2" s="22"/>
    </row>
    <row r="3" spans="1:25" s="3" customFormat="1">
      <c r="A3" s="26"/>
      <c r="B3" s="36" t="s">
        <v>39</v>
      </c>
      <c r="C3" s="37" t="s">
        <v>0</v>
      </c>
      <c r="D3" s="38" t="s">
        <v>1</v>
      </c>
      <c r="E3" s="38" t="s">
        <v>2</v>
      </c>
      <c r="F3" s="38" t="s">
        <v>3</v>
      </c>
      <c r="G3" s="38" t="s">
        <v>4</v>
      </c>
      <c r="H3" s="38" t="s">
        <v>5</v>
      </c>
      <c r="I3" s="39" t="s">
        <v>6</v>
      </c>
      <c r="J3" s="20" t="s">
        <v>9</v>
      </c>
      <c r="K3" s="20" t="s">
        <v>10</v>
      </c>
      <c r="L3" s="20" t="s">
        <v>11</v>
      </c>
      <c r="N3" s="26"/>
      <c r="O3" s="36" t="s">
        <v>40</v>
      </c>
      <c r="P3" s="12" t="str">
        <f t="shared" ref="P3:V3" si="0">C3</f>
        <v>Arduino</v>
      </c>
      <c r="Q3" s="8" t="str">
        <f t="shared" si="0"/>
        <v>emscripten</v>
      </c>
      <c r="R3" s="8" t="str">
        <f t="shared" si="0"/>
        <v>micropython</v>
      </c>
      <c r="S3" s="8" t="str">
        <f t="shared" si="0"/>
        <v>netdata</v>
      </c>
      <c r="T3" s="8" t="str">
        <f t="shared" si="0"/>
        <v>redis</v>
      </c>
      <c r="U3" s="8" t="str">
        <f t="shared" si="0"/>
        <v>tmux</v>
      </c>
      <c r="V3" s="13" t="str">
        <f t="shared" si="0"/>
        <v>vim</v>
      </c>
      <c r="W3" s="9" t="s">
        <v>9</v>
      </c>
      <c r="X3" s="9" t="s">
        <v>10</v>
      </c>
      <c r="Y3" s="9" t="s">
        <v>11</v>
      </c>
    </row>
    <row r="4" spans="1:25">
      <c r="A4" s="49" t="s">
        <v>26</v>
      </c>
      <c r="B4" s="10" t="s">
        <v>28</v>
      </c>
      <c r="C4" s="14">
        <v>4.2705881999999997E-3</v>
      </c>
      <c r="D4" s="15">
        <v>1.1584857660767001</v>
      </c>
      <c r="E4" s="15">
        <v>25.2391586037891</v>
      </c>
      <c r="F4" s="15">
        <v>9.8688481109444499</v>
      </c>
      <c r="G4" s="15">
        <v>23.914008788664901</v>
      </c>
      <c r="H4" s="15">
        <v>6.10060484537828</v>
      </c>
      <c r="I4" s="16">
        <v>0.49004456092076298</v>
      </c>
      <c r="J4" s="15">
        <f t="shared" ref="J4:J13" si="1">MAX(C4:I4)</f>
        <v>25.2391586037891</v>
      </c>
      <c r="K4" s="15">
        <f t="shared" ref="K4:K13" si="2">AVERAGE(C4:I4)</f>
        <v>9.5393458948534562</v>
      </c>
      <c r="L4" s="15">
        <f t="shared" ref="L4:L13" si="3">MIN(C4:I4)</f>
        <v>4.2705881999999997E-3</v>
      </c>
      <c r="N4" s="49" t="s">
        <v>26</v>
      </c>
      <c r="O4" s="10" t="s">
        <v>28</v>
      </c>
      <c r="P4" s="14">
        <f t="shared" ref="P4:V4" si="4">100*C4/SUM(C$4:C$13)</f>
        <v>6.6113488755324126E-3</v>
      </c>
      <c r="Q4" s="15">
        <f t="shared" si="4"/>
        <v>0.71033783782361992</v>
      </c>
      <c r="R4" s="15">
        <f t="shared" si="4"/>
        <v>1.2597968670070541</v>
      </c>
      <c r="S4" s="15">
        <f t="shared" si="4"/>
        <v>1.3676997199972085</v>
      </c>
      <c r="T4" s="15">
        <f t="shared" si="4"/>
        <v>1.6427688797585629</v>
      </c>
      <c r="U4" s="15">
        <f t="shared" si="4"/>
        <v>0.38273595759285489</v>
      </c>
      <c r="V4" s="16">
        <f t="shared" si="4"/>
        <v>3.2184813498682421E-2</v>
      </c>
      <c r="W4" s="15">
        <f t="shared" ref="W4:W13" si="5">MAX(P4:V4)</f>
        <v>1.6427688797585629</v>
      </c>
      <c r="X4" s="15">
        <f t="shared" ref="X4:X13" si="6">AVERAGE(P4:V4)</f>
        <v>0.77173363207907364</v>
      </c>
      <c r="Y4" s="15">
        <f t="shared" ref="Y4:Y13" si="7">MIN(P4:V4)</f>
        <v>6.6113488755324126E-3</v>
      </c>
    </row>
    <row r="5" spans="1:25">
      <c r="A5" s="47"/>
      <c r="B5" s="10" t="s">
        <v>29</v>
      </c>
      <c r="C5" s="14">
        <v>4.1403261291550502</v>
      </c>
      <c r="D5" s="15">
        <v>7.8216172716197896</v>
      </c>
      <c r="E5" s="15">
        <v>135.23950628081499</v>
      </c>
      <c r="F5" s="15">
        <v>76.699642576485502</v>
      </c>
      <c r="G5" s="15">
        <v>70.915387150616695</v>
      </c>
      <c r="H5" s="18" t="s">
        <v>21</v>
      </c>
      <c r="I5" s="16">
        <v>211.59913040136701</v>
      </c>
      <c r="J5" s="15">
        <f t="shared" si="1"/>
        <v>211.59913040136701</v>
      </c>
      <c r="K5" s="15">
        <f t="shared" si="2"/>
        <v>84.402601635009844</v>
      </c>
      <c r="L5" s="15">
        <f t="shared" si="3"/>
        <v>4.1403261291550502</v>
      </c>
      <c r="N5" s="47"/>
      <c r="O5" s="10" t="s">
        <v>29</v>
      </c>
      <c r="P5" s="14">
        <f>100*C5/SUM(C$4:C$13)</f>
        <v>6.4096885994127719</v>
      </c>
      <c r="Q5" s="15">
        <f>100*D5/SUM(D$4:D$13)</f>
        <v>4.7959076094841171</v>
      </c>
      <c r="R5" s="15">
        <f>100*E5/SUM(E$4:E$13)</f>
        <v>6.7503956444322037</v>
      </c>
      <c r="S5" s="15">
        <f>100*F5/SUM(F$4:F$13)</f>
        <v>10.629617407872544</v>
      </c>
      <c r="T5" s="15">
        <f>100*G5/SUM(G$4:G$13)</f>
        <v>4.8715207950530877</v>
      </c>
      <c r="U5" s="18" t="s">
        <v>21</v>
      </c>
      <c r="V5" s="16">
        <f>100*I5/SUM(I$4:I$13)</f>
        <v>13.897263823631249</v>
      </c>
      <c r="W5" s="15">
        <f t="shared" si="5"/>
        <v>13.897263823631249</v>
      </c>
      <c r="X5" s="15">
        <f t="shared" si="6"/>
        <v>7.8923989799809959</v>
      </c>
      <c r="Y5" s="15">
        <f t="shared" si="7"/>
        <v>4.7959076094841171</v>
      </c>
    </row>
    <row r="6" spans="1:25">
      <c r="A6" s="47"/>
      <c r="B6" s="10" t="s">
        <v>30</v>
      </c>
      <c r="C6" s="17" t="s">
        <v>21</v>
      </c>
      <c r="D6" s="15">
        <v>29.6863339951712</v>
      </c>
      <c r="E6" s="18" t="s">
        <v>21</v>
      </c>
      <c r="F6" s="18" t="s">
        <v>21</v>
      </c>
      <c r="G6" s="18" t="s">
        <v>21</v>
      </c>
      <c r="H6" s="18" t="s">
        <v>21</v>
      </c>
      <c r="I6" s="19" t="s">
        <v>21</v>
      </c>
      <c r="J6" s="15">
        <f t="shared" si="1"/>
        <v>29.6863339951712</v>
      </c>
      <c r="K6" s="15">
        <f t="shared" si="2"/>
        <v>29.6863339951712</v>
      </c>
      <c r="L6" s="15">
        <f t="shared" si="3"/>
        <v>29.6863339951712</v>
      </c>
      <c r="N6" s="47"/>
      <c r="O6" s="10" t="s">
        <v>30</v>
      </c>
      <c r="P6" s="18" t="s">
        <v>21</v>
      </c>
      <c r="Q6" s="15">
        <f t="shared" ref="Q6:Q13" si="8">100*D6/SUM(D$4:D$13)</f>
        <v>18.202490630897923</v>
      </c>
      <c r="R6" s="18" t="s">
        <v>21</v>
      </c>
      <c r="S6" s="18" t="s">
        <v>21</v>
      </c>
      <c r="T6" s="18" t="s">
        <v>21</v>
      </c>
      <c r="U6" s="18" t="s">
        <v>21</v>
      </c>
      <c r="V6" s="19" t="s">
        <v>21</v>
      </c>
      <c r="W6" s="15">
        <f t="shared" si="5"/>
        <v>18.202490630897923</v>
      </c>
      <c r="X6" s="15">
        <f t="shared" si="6"/>
        <v>18.202490630897923</v>
      </c>
      <c r="Y6" s="15">
        <f t="shared" si="7"/>
        <v>18.202490630897923</v>
      </c>
    </row>
    <row r="7" spans="1:25">
      <c r="A7" s="47"/>
      <c r="B7" s="10" t="s">
        <v>31</v>
      </c>
      <c r="C7" s="14">
        <v>8.1512979092383908</v>
      </c>
      <c r="D7" s="15">
        <v>23.706684954118401</v>
      </c>
      <c r="E7" s="15">
        <v>299.95167607659101</v>
      </c>
      <c r="F7" s="15"/>
      <c r="G7" s="15">
        <v>249.97110568436699</v>
      </c>
      <c r="H7" s="18" t="s">
        <v>21</v>
      </c>
      <c r="I7" s="19" t="s">
        <v>21</v>
      </c>
      <c r="J7" s="15">
        <f t="shared" si="1"/>
        <v>299.95167607659101</v>
      </c>
      <c r="K7" s="15">
        <f t="shared" si="2"/>
        <v>145.44519115607869</v>
      </c>
      <c r="L7" s="15">
        <f t="shared" si="3"/>
        <v>8.1512979092383908</v>
      </c>
      <c r="N7" s="47"/>
      <c r="O7" s="10" t="s">
        <v>31</v>
      </c>
      <c r="P7" s="14">
        <f t="shared" ref="P7:P13" si="9">100*C7/SUM(C$4:C$13)</f>
        <v>12.61912217768338</v>
      </c>
      <c r="Q7" s="15">
        <f t="shared" si="8"/>
        <v>14.536005383392251</v>
      </c>
      <c r="R7" s="15">
        <f t="shared" ref="R7:R13" si="10">100*E7/SUM(E$4:E$13)</f>
        <v>14.971900914243395</v>
      </c>
      <c r="S7" s="15"/>
      <c r="T7" s="15">
        <f t="shared" ref="T7:T13" si="11">100*G7/SUM(G$4:G$13)</f>
        <v>17.171723774382823</v>
      </c>
      <c r="U7" s="18" t="s">
        <v>21</v>
      </c>
      <c r="V7" s="19" t="s">
        <v>21</v>
      </c>
      <c r="W7" s="15">
        <f t="shared" si="5"/>
        <v>17.171723774382823</v>
      </c>
      <c r="X7" s="15">
        <f t="shared" si="6"/>
        <v>14.824688062425462</v>
      </c>
      <c r="Y7" s="15">
        <f t="shared" si="7"/>
        <v>12.61912217768338</v>
      </c>
    </row>
    <row r="8" spans="1:25">
      <c r="A8" s="47"/>
      <c r="B8" s="10" t="s">
        <v>32</v>
      </c>
      <c r="C8" s="14">
        <v>17.162130999530099</v>
      </c>
      <c r="D8" s="15">
        <v>25.080745989286399</v>
      </c>
      <c r="E8" s="15">
        <v>330.09252160034998</v>
      </c>
      <c r="F8" s="15">
        <v>139.09981905574099</v>
      </c>
      <c r="G8" s="15">
        <v>277.30554514237798</v>
      </c>
      <c r="H8" s="15">
        <v>352.34726533551299</v>
      </c>
      <c r="I8" s="16">
        <v>415.18792642098998</v>
      </c>
      <c r="J8" s="15">
        <f t="shared" si="1"/>
        <v>415.18792642098998</v>
      </c>
      <c r="K8" s="15">
        <f t="shared" si="2"/>
        <v>222.32513636339831</v>
      </c>
      <c r="L8" s="15">
        <f t="shared" si="3"/>
        <v>17.162130999530099</v>
      </c>
      <c r="N8" s="47"/>
      <c r="O8" s="10" t="s">
        <v>32</v>
      </c>
      <c r="P8" s="14">
        <f t="shared" si="9"/>
        <v>26.568901090834114</v>
      </c>
      <c r="Q8" s="15">
        <f t="shared" si="8"/>
        <v>15.378525484493171</v>
      </c>
      <c r="R8" s="15">
        <f t="shared" si="10"/>
        <v>16.476362428030729</v>
      </c>
      <c r="S8" s="15">
        <f t="shared" ref="S8:S13" si="12">100*F8/SUM(F$4:F$13)</f>
        <v>19.27750649675291</v>
      </c>
      <c r="T8" s="15">
        <f t="shared" si="11"/>
        <v>19.049458573432883</v>
      </c>
      <c r="U8" s="15">
        <f t="shared" ref="U8:V11" si="13">100*H8/SUM(H$4:H$13)</f>
        <v>22.105343883332488</v>
      </c>
      <c r="V8" s="16">
        <f t="shared" si="13"/>
        <v>27.268430351836741</v>
      </c>
      <c r="W8" s="15">
        <f t="shared" si="5"/>
        <v>27.268430351836741</v>
      </c>
      <c r="X8" s="30">
        <f t="shared" si="6"/>
        <v>20.874932615530433</v>
      </c>
      <c r="Y8" s="15">
        <f t="shared" si="7"/>
        <v>15.378525484493171</v>
      </c>
    </row>
    <row r="9" spans="1:25">
      <c r="A9" s="47"/>
      <c r="B9" s="10" t="s">
        <v>33</v>
      </c>
      <c r="C9" s="14">
        <v>1.6743584462637899</v>
      </c>
      <c r="D9" s="15">
        <v>3.5342932757604602</v>
      </c>
      <c r="E9" s="15">
        <v>34.5252702350748</v>
      </c>
      <c r="F9" s="15">
        <v>16.316061123138301</v>
      </c>
      <c r="G9" s="15">
        <v>27.267296936969199</v>
      </c>
      <c r="H9" s="15">
        <v>27.254794042684399</v>
      </c>
      <c r="I9" s="16">
        <v>29.501928522581402</v>
      </c>
      <c r="J9" s="15">
        <f t="shared" si="1"/>
        <v>34.5252702350748</v>
      </c>
      <c r="K9" s="15">
        <f t="shared" si="2"/>
        <v>20.010571797496052</v>
      </c>
      <c r="L9" s="15">
        <f t="shared" si="3"/>
        <v>1.6743584462637899</v>
      </c>
      <c r="N9" s="47"/>
      <c r="O9" s="10" t="s">
        <v>33</v>
      </c>
      <c r="P9" s="14">
        <f t="shared" si="9"/>
        <v>2.5920944170979316</v>
      </c>
      <c r="Q9" s="15">
        <f t="shared" si="8"/>
        <v>2.1670894172833783</v>
      </c>
      <c r="R9" s="15">
        <f t="shared" si="10"/>
        <v>1.7233073398963998</v>
      </c>
      <c r="S9" s="15">
        <f t="shared" si="12"/>
        <v>2.2612033318078901</v>
      </c>
      <c r="T9" s="15">
        <f t="shared" si="11"/>
        <v>1.8731224546685379</v>
      </c>
      <c r="U9" s="15">
        <f t="shared" si="13"/>
        <v>1.7098943402022675</v>
      </c>
      <c r="V9" s="16">
        <f t="shared" si="13"/>
        <v>1.937607603616015</v>
      </c>
      <c r="W9" s="15">
        <f t="shared" si="5"/>
        <v>2.5920944170979316</v>
      </c>
      <c r="X9" s="15">
        <f t="shared" si="6"/>
        <v>2.0377598435103459</v>
      </c>
      <c r="Y9" s="15">
        <f t="shared" si="7"/>
        <v>1.7098943402022675</v>
      </c>
    </row>
    <row r="10" spans="1:25">
      <c r="A10" s="47"/>
      <c r="B10" s="10" t="s">
        <v>34</v>
      </c>
      <c r="C10" s="14">
        <v>1.04279103513424</v>
      </c>
      <c r="D10" s="15">
        <v>7.36848803912926</v>
      </c>
      <c r="E10" s="15">
        <v>95.241912369339801</v>
      </c>
      <c r="F10" s="15">
        <v>42.587811700537898</v>
      </c>
      <c r="G10" s="15">
        <v>67.922732235487999</v>
      </c>
      <c r="H10" s="15">
        <v>97.369652016450104</v>
      </c>
      <c r="I10" s="16">
        <v>24.294439883265898</v>
      </c>
      <c r="J10" s="15">
        <f t="shared" si="1"/>
        <v>97.369652016450104</v>
      </c>
      <c r="K10" s="15">
        <f t="shared" si="2"/>
        <v>47.975403897049318</v>
      </c>
      <c r="L10" s="15">
        <f t="shared" si="3"/>
        <v>1.04279103513424</v>
      </c>
      <c r="N10" s="47"/>
      <c r="O10" s="10" t="s">
        <v>34</v>
      </c>
      <c r="P10" s="14">
        <f t="shared" si="9"/>
        <v>1.6143573237873976</v>
      </c>
      <c r="Q10" s="15">
        <f t="shared" si="8"/>
        <v>4.5180666133430485</v>
      </c>
      <c r="R10" s="15">
        <f t="shared" si="10"/>
        <v>4.7539406798070329</v>
      </c>
      <c r="S10" s="15">
        <f t="shared" si="12"/>
        <v>5.902141514724887</v>
      </c>
      <c r="T10" s="15">
        <f t="shared" si="11"/>
        <v>4.6659408604684609</v>
      </c>
      <c r="U10" s="15">
        <f t="shared" si="13"/>
        <v>6.1087167501484485</v>
      </c>
      <c r="V10" s="16">
        <f t="shared" si="13"/>
        <v>1.5955937052514191</v>
      </c>
      <c r="W10" s="15">
        <f t="shared" si="5"/>
        <v>6.1087167501484485</v>
      </c>
      <c r="X10" s="15">
        <f t="shared" si="6"/>
        <v>4.1655367782186712</v>
      </c>
      <c r="Y10" s="15">
        <f t="shared" si="7"/>
        <v>1.5955937052514191</v>
      </c>
    </row>
    <row r="11" spans="1:25">
      <c r="A11" s="47"/>
      <c r="B11" s="10" t="s">
        <v>35</v>
      </c>
      <c r="C11" s="14">
        <v>5.94035225543126</v>
      </c>
      <c r="D11" s="15">
        <v>18.581667428187401</v>
      </c>
      <c r="E11" s="15">
        <v>233.66927049166401</v>
      </c>
      <c r="F11" s="15">
        <v>80.935383271235096</v>
      </c>
      <c r="G11" s="15">
        <v>142.306674419236</v>
      </c>
      <c r="H11" s="15">
        <v>250.52239193728201</v>
      </c>
      <c r="I11" s="16">
        <v>201.95390118851901</v>
      </c>
      <c r="J11" s="15">
        <f t="shared" si="1"/>
        <v>250.52239193728201</v>
      </c>
      <c r="K11" s="15">
        <f t="shared" si="2"/>
        <v>133.41566299879355</v>
      </c>
      <c r="L11" s="15">
        <f t="shared" si="3"/>
        <v>5.94035225543126</v>
      </c>
      <c r="N11" s="47"/>
      <c r="O11" s="10" t="s">
        <v>35</v>
      </c>
      <c r="P11" s="14">
        <f t="shared" si="9"/>
        <v>9.1963306610110269</v>
      </c>
      <c r="Q11" s="15">
        <f t="shared" si="8"/>
        <v>11.393546516153171</v>
      </c>
      <c r="R11" s="15">
        <f t="shared" si="10"/>
        <v>11.663455961524333</v>
      </c>
      <c r="S11" s="15">
        <f t="shared" si="12"/>
        <v>11.216638435763851</v>
      </c>
      <c r="T11" s="15">
        <f t="shared" si="11"/>
        <v>9.7757334700263119</v>
      </c>
      <c r="U11" s="15">
        <f t="shared" si="13"/>
        <v>15.717118221352798</v>
      </c>
      <c r="V11" s="16">
        <f t="shared" si="13"/>
        <v>13.263791017027135</v>
      </c>
      <c r="W11" s="15">
        <f t="shared" si="5"/>
        <v>15.717118221352798</v>
      </c>
      <c r="X11" s="15">
        <f t="shared" si="6"/>
        <v>11.746659183265519</v>
      </c>
      <c r="Y11" s="15">
        <f t="shared" si="7"/>
        <v>9.1963306610110269</v>
      </c>
    </row>
    <row r="12" spans="1:25">
      <c r="A12" s="50"/>
      <c r="B12" s="29" t="s">
        <v>36</v>
      </c>
      <c r="C12" s="23">
        <v>13.7480748572238</v>
      </c>
      <c r="D12" s="24">
        <v>25.499118811325701</v>
      </c>
      <c r="E12" s="24">
        <v>414.93136273789599</v>
      </c>
      <c r="F12" s="24">
        <v>144.045955904447</v>
      </c>
      <c r="G12" s="24">
        <v>255.04291528525999</v>
      </c>
      <c r="H12" s="24">
        <v>376.03742336788201</v>
      </c>
      <c r="I12" s="32" t="s">
        <v>21</v>
      </c>
      <c r="J12" s="24">
        <f t="shared" si="1"/>
        <v>414.93136273789599</v>
      </c>
      <c r="K12" s="24">
        <f t="shared" si="2"/>
        <v>204.88414182733911</v>
      </c>
      <c r="L12" s="24">
        <f t="shared" si="3"/>
        <v>13.7480748572238</v>
      </c>
      <c r="N12" s="50"/>
      <c r="O12" s="29" t="s">
        <v>36</v>
      </c>
      <c r="P12" s="23">
        <f t="shared" si="9"/>
        <v>21.283559779433197</v>
      </c>
      <c r="Q12" s="24">
        <f t="shared" si="8"/>
        <v>15.635055218835967</v>
      </c>
      <c r="R12" s="24">
        <f t="shared" si="10"/>
        <v>20.711040292828645</v>
      </c>
      <c r="S12" s="24">
        <f t="shared" si="12"/>
        <v>19.962979604353073</v>
      </c>
      <c r="T12" s="24">
        <f t="shared" si="11"/>
        <v>17.520130896335417</v>
      </c>
      <c r="U12" s="24">
        <f>100*H12/SUM(H$4:H$13)</f>
        <v>23.591602303579766</v>
      </c>
      <c r="V12" s="32" t="s">
        <v>21</v>
      </c>
      <c r="W12" s="24">
        <f t="shared" si="5"/>
        <v>23.591602303579766</v>
      </c>
      <c r="X12" s="31">
        <f t="shared" si="6"/>
        <v>19.784061349227677</v>
      </c>
      <c r="Y12" s="24">
        <f t="shared" si="7"/>
        <v>15.635055218835967</v>
      </c>
    </row>
    <row r="13" spans="1:25">
      <c r="A13" s="21" t="s">
        <v>27</v>
      </c>
      <c r="B13" s="10" t="s">
        <v>37</v>
      </c>
      <c r="C13" s="14">
        <v>12.7312071054179</v>
      </c>
      <c r="D13" s="15">
        <v>20.651971282587699</v>
      </c>
      <c r="E13" s="15">
        <v>434.54013372823999</v>
      </c>
      <c r="F13" s="15">
        <v>212.011889630414</v>
      </c>
      <c r="G13" s="15">
        <v>341.06786066752198</v>
      </c>
      <c r="H13" s="15">
        <v>484.31396219182801</v>
      </c>
      <c r="I13" s="16">
        <v>639.56824990679695</v>
      </c>
      <c r="J13" s="4">
        <f t="shared" si="1"/>
        <v>639.56824990679695</v>
      </c>
      <c r="K13" s="4">
        <f t="shared" si="2"/>
        <v>306.41218207325807</v>
      </c>
      <c r="L13" s="4">
        <f t="shared" si="3"/>
        <v>12.7312071054179</v>
      </c>
      <c r="N13" s="21" t="s">
        <v>27</v>
      </c>
      <c r="O13" s="10" t="s">
        <v>37</v>
      </c>
      <c r="P13" s="14">
        <f t="shared" si="9"/>
        <v>19.709334601864658</v>
      </c>
      <c r="Q13" s="15">
        <f t="shared" si="8"/>
        <v>12.662975288293342</v>
      </c>
      <c r="R13" s="15">
        <f t="shared" si="10"/>
        <v>21.689799872230214</v>
      </c>
      <c r="S13" s="15">
        <f t="shared" si="12"/>
        <v>29.38221348872764</v>
      </c>
      <c r="T13" s="15">
        <f t="shared" si="11"/>
        <v>23.429600295873918</v>
      </c>
      <c r="U13" s="15">
        <f>100*H13/SUM(H$4:H$13)</f>
        <v>30.384588543791374</v>
      </c>
      <c r="V13" s="16">
        <f>100*I13/SUM(I$4:I$13)</f>
        <v>42.005128685138764</v>
      </c>
      <c r="W13" s="4">
        <f t="shared" si="5"/>
        <v>42.005128685138764</v>
      </c>
      <c r="X13" s="7">
        <f t="shared" si="6"/>
        <v>25.609091539417133</v>
      </c>
      <c r="Y13" s="4">
        <f t="shared" si="7"/>
        <v>12.662975288293342</v>
      </c>
    </row>
    <row r="14" spans="1:25"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6">
    <mergeCell ref="C2:I2"/>
    <mergeCell ref="P2:V2"/>
    <mergeCell ref="A4:A12"/>
    <mergeCell ref="N4:N12"/>
    <mergeCell ref="A1:L1"/>
    <mergeCell ref="N1:Y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sqref="A1:L1"/>
    </sheetView>
  </sheetViews>
  <sheetFormatPr defaultRowHeight="14.25"/>
  <cols>
    <col min="1" max="1" width="5.25" bestFit="1" customWidth="1"/>
    <col min="2" max="2" width="8.75" bestFit="1" customWidth="1"/>
    <col min="3" max="3" width="7.625" bestFit="1" customWidth="1"/>
    <col min="4" max="4" width="10.625" bestFit="1" customWidth="1"/>
    <col min="5" max="5" width="11.625" bestFit="1" customWidth="1"/>
    <col min="6" max="6" width="7.5" bestFit="1" customWidth="1"/>
    <col min="7" max="11" width="7" bestFit="1" customWidth="1"/>
    <col min="12" max="12" width="6" bestFit="1" customWidth="1"/>
    <col min="13" max="13" width="10.625" customWidth="1"/>
    <col min="14" max="14" width="5.25" bestFit="1" customWidth="1"/>
    <col min="15" max="15" width="8.75" bestFit="1" customWidth="1"/>
    <col min="16" max="16" width="7.625" bestFit="1" customWidth="1"/>
    <col min="17" max="17" width="10.625" bestFit="1" customWidth="1"/>
    <col min="18" max="18" width="11.625" bestFit="1" customWidth="1"/>
    <col min="19" max="19" width="7.5" bestFit="1" customWidth="1"/>
    <col min="20" max="25" width="6" bestFit="1" customWidth="1"/>
  </cols>
  <sheetData>
    <row r="1" spans="1:25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N1" s="49" t="s">
        <v>38</v>
      </c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>
      <c r="B2" s="10"/>
      <c r="C2" s="41" t="s">
        <v>7</v>
      </c>
      <c r="D2" s="42"/>
      <c r="E2" s="42"/>
      <c r="F2" s="42"/>
      <c r="G2" s="42"/>
      <c r="H2" s="42"/>
      <c r="I2" s="43"/>
      <c r="J2" s="1"/>
      <c r="K2" s="1"/>
      <c r="L2" s="1"/>
      <c r="O2" s="10"/>
      <c r="P2" s="41" t="s">
        <v>7</v>
      </c>
      <c r="Q2" s="42"/>
      <c r="R2" s="42"/>
      <c r="S2" s="42"/>
      <c r="T2" s="42"/>
      <c r="U2" s="42"/>
      <c r="V2" s="43"/>
      <c r="W2" s="1"/>
      <c r="X2" s="1"/>
      <c r="Y2" s="1"/>
    </row>
    <row r="3" spans="1:25" s="3" customFormat="1">
      <c r="A3" s="26"/>
      <c r="B3" s="36" t="s">
        <v>39</v>
      </c>
      <c r="C3" s="37" t="s">
        <v>0</v>
      </c>
      <c r="D3" s="38" t="s">
        <v>1</v>
      </c>
      <c r="E3" s="38" t="s">
        <v>2</v>
      </c>
      <c r="F3" s="38" t="s">
        <v>3</v>
      </c>
      <c r="G3" s="38" t="s">
        <v>4</v>
      </c>
      <c r="H3" s="38" t="s">
        <v>5</v>
      </c>
      <c r="I3" s="39" t="s">
        <v>6</v>
      </c>
      <c r="J3" s="20" t="s">
        <v>9</v>
      </c>
      <c r="K3" s="20" t="s">
        <v>10</v>
      </c>
      <c r="L3" s="20" t="s">
        <v>11</v>
      </c>
      <c r="N3" s="26"/>
      <c r="O3" s="36" t="s">
        <v>39</v>
      </c>
      <c r="P3" s="37" t="s">
        <v>0</v>
      </c>
      <c r="Q3" s="38" t="s">
        <v>1</v>
      </c>
      <c r="R3" s="38" t="s">
        <v>2</v>
      </c>
      <c r="S3" s="38" t="s">
        <v>3</v>
      </c>
      <c r="T3" s="38" t="s">
        <v>4</v>
      </c>
      <c r="U3" s="38" t="s">
        <v>5</v>
      </c>
      <c r="V3" s="39" t="s">
        <v>6</v>
      </c>
      <c r="W3" s="20" t="s">
        <v>9</v>
      </c>
      <c r="X3" s="20" t="s">
        <v>10</v>
      </c>
      <c r="Y3" s="20" t="s">
        <v>11</v>
      </c>
    </row>
    <row r="4" spans="1:25">
      <c r="A4" s="51" t="s">
        <v>26</v>
      </c>
      <c r="B4" s="40" t="s">
        <v>28</v>
      </c>
      <c r="C4" s="34">
        <v>2E-3</v>
      </c>
      <c r="D4" s="33">
        <v>1.2088914882911499</v>
      </c>
      <c r="E4" s="33">
        <v>25.9144446862812</v>
      </c>
      <c r="F4" s="33">
        <v>9.7499524751710407</v>
      </c>
      <c r="G4" s="33">
        <v>23.600887884434599</v>
      </c>
      <c r="H4" s="33">
        <v>6.4823566103257004</v>
      </c>
      <c r="I4" s="35">
        <v>0.467555852475321</v>
      </c>
      <c r="J4" s="33">
        <f t="shared" ref="J4:J13" si="0">MAX(C4:I4)</f>
        <v>25.9144446862812</v>
      </c>
      <c r="K4" s="33">
        <f t="shared" ref="K4:K13" si="1">AVERAGE(C4:I4)</f>
        <v>9.6322984281398583</v>
      </c>
      <c r="L4" s="33">
        <f t="shared" ref="L4:L13" si="2">MIN(C4:I4)</f>
        <v>2E-3</v>
      </c>
      <c r="N4" s="51" t="s">
        <v>26</v>
      </c>
      <c r="O4" s="40" t="s">
        <v>28</v>
      </c>
      <c r="P4" s="34">
        <f t="shared" ref="P4:V4" si="3">100*C4/SUM(C$4:C$13)</f>
        <v>3.0848807416961098E-3</v>
      </c>
      <c r="Q4" s="33">
        <f t="shared" si="3"/>
        <v>0.74325963900257719</v>
      </c>
      <c r="R4" s="33">
        <f t="shared" si="3"/>
        <v>1.2948619524013447</v>
      </c>
      <c r="S4" s="33">
        <f t="shared" si="3"/>
        <v>1.3627988387785817</v>
      </c>
      <c r="T4" s="33">
        <f t="shared" si="3"/>
        <v>1.621896377332835</v>
      </c>
      <c r="U4" s="33">
        <f t="shared" si="3"/>
        <v>0.41083045549632424</v>
      </c>
      <c r="V4" s="35">
        <f t="shared" si="3"/>
        <v>3.1854914786637246E-2</v>
      </c>
      <c r="W4" s="33">
        <f t="shared" ref="W4:W13" si="4">MAX(P4:V4)</f>
        <v>1.621896377332835</v>
      </c>
      <c r="X4" s="33">
        <f t="shared" ref="X4:X13" si="5">AVERAGE(P4:V4)</f>
        <v>0.78122672264857085</v>
      </c>
      <c r="Y4" s="33">
        <f t="shared" ref="Y4:Y13" si="6">MIN(P4:V4)</f>
        <v>3.0848807416961098E-3</v>
      </c>
    </row>
    <row r="5" spans="1:25">
      <c r="A5" s="47"/>
      <c r="B5" s="10" t="s">
        <v>29</v>
      </c>
      <c r="C5" s="14">
        <v>4.7626596827040801</v>
      </c>
      <c r="D5" s="15">
        <v>8.1409796649271993</v>
      </c>
      <c r="E5" s="15">
        <v>154.63756579287201</v>
      </c>
      <c r="F5" s="15">
        <v>84.728026263555194</v>
      </c>
      <c r="G5" s="15">
        <v>79.023677233430007</v>
      </c>
      <c r="H5" s="18" t="s">
        <v>21</v>
      </c>
      <c r="I5" s="16">
        <v>224.571601596709</v>
      </c>
      <c r="J5" s="15">
        <f t="shared" si="0"/>
        <v>224.571601596709</v>
      </c>
      <c r="K5" s="15">
        <f t="shared" si="1"/>
        <v>92.644085039032916</v>
      </c>
      <c r="L5" s="15">
        <f t="shared" si="2"/>
        <v>4.7626596827040801</v>
      </c>
      <c r="N5" s="47"/>
      <c r="O5" s="10" t="s">
        <v>29</v>
      </c>
      <c r="P5" s="14">
        <f>100*C5/SUM(C$4:C$13)</f>
        <v>7.3461185672131597</v>
      </c>
      <c r="Q5" s="15">
        <f>100*D5/SUM(D$4:D$13)</f>
        <v>5.0052975519204086</v>
      </c>
      <c r="R5" s="15">
        <f>100*E5/SUM(E$4:E$13)</f>
        <v>7.7267447858202152</v>
      </c>
      <c r="S5" s="15">
        <f>100*F5/SUM(F$4:F$13)</f>
        <v>11.842853193184263</v>
      </c>
      <c r="T5" s="15">
        <f>100*G5/SUM(G$4:G$13)</f>
        <v>5.4306522896941374</v>
      </c>
      <c r="U5" s="18" t="s">
        <v>21</v>
      </c>
      <c r="V5" s="16">
        <f>100*I5/SUM(I$4:I$13)</f>
        <v>15.300223907986281</v>
      </c>
      <c r="W5" s="15">
        <f t="shared" si="4"/>
        <v>15.300223907986281</v>
      </c>
      <c r="X5" s="15">
        <f t="shared" si="5"/>
        <v>8.7753150493030763</v>
      </c>
      <c r="Y5" s="15">
        <f t="shared" si="6"/>
        <v>5.0052975519204086</v>
      </c>
    </row>
    <row r="6" spans="1:25">
      <c r="A6" s="47"/>
      <c r="B6" s="10" t="s">
        <v>41</v>
      </c>
      <c r="C6" s="17" t="s">
        <v>21</v>
      </c>
      <c r="D6" s="15">
        <v>30.116419633843599</v>
      </c>
      <c r="E6" s="18" t="s">
        <v>21</v>
      </c>
      <c r="F6" s="18" t="s">
        <v>21</v>
      </c>
      <c r="G6" s="18" t="s">
        <v>21</v>
      </c>
      <c r="H6" s="18" t="s">
        <v>21</v>
      </c>
      <c r="I6" s="19" t="s">
        <v>21</v>
      </c>
      <c r="J6" s="15">
        <f t="shared" si="0"/>
        <v>30.116419633843599</v>
      </c>
      <c r="K6" s="15">
        <f t="shared" si="1"/>
        <v>30.116419633843599</v>
      </c>
      <c r="L6" s="15">
        <f t="shared" si="2"/>
        <v>30.116419633843599</v>
      </c>
      <c r="N6" s="47"/>
      <c r="O6" s="10" t="s">
        <v>41</v>
      </c>
      <c r="P6" s="17" t="s">
        <v>21</v>
      </c>
      <c r="Q6" s="15">
        <f t="shared" ref="Q6:Q13" si="7">100*D6/SUM(D$4:D$13)</f>
        <v>18.516400687660127</v>
      </c>
      <c r="R6" s="18" t="s">
        <v>21</v>
      </c>
      <c r="S6" s="18" t="s">
        <v>21</v>
      </c>
      <c r="T6" s="18" t="s">
        <v>21</v>
      </c>
      <c r="U6" s="18" t="s">
        <v>21</v>
      </c>
      <c r="V6" s="19" t="s">
        <v>21</v>
      </c>
      <c r="W6" s="15">
        <f t="shared" si="4"/>
        <v>18.516400687660127</v>
      </c>
      <c r="X6" s="15">
        <f t="shared" si="5"/>
        <v>18.516400687660127</v>
      </c>
      <c r="Y6" s="15">
        <f t="shared" si="6"/>
        <v>18.516400687660127</v>
      </c>
    </row>
    <row r="7" spans="1:25">
      <c r="A7" s="47"/>
      <c r="B7" s="10" t="s">
        <v>31</v>
      </c>
      <c r="C7" s="14">
        <v>8.5253613301625908</v>
      </c>
      <c r="D7" s="15">
        <v>23.677941697819801</v>
      </c>
      <c r="E7" s="15">
        <v>304.56910664601901</v>
      </c>
      <c r="F7" s="18" t="s">
        <v>21</v>
      </c>
      <c r="G7" s="15">
        <v>252.08489724507999</v>
      </c>
      <c r="H7" s="18" t="s">
        <v>21</v>
      </c>
      <c r="I7" s="19" t="s">
        <v>21</v>
      </c>
      <c r="J7" s="15">
        <f t="shared" si="0"/>
        <v>304.56910664601901</v>
      </c>
      <c r="K7" s="15">
        <f t="shared" si="1"/>
        <v>147.21432672977033</v>
      </c>
      <c r="L7" s="15">
        <f t="shared" si="2"/>
        <v>8.5253613301625908</v>
      </c>
      <c r="N7" s="47"/>
      <c r="O7" s="10" t="s">
        <v>31</v>
      </c>
      <c r="P7" s="14">
        <f t="shared" ref="P7:P13" si="8">100*C7/SUM(C$4:C$13)</f>
        <v>13.149861491709652</v>
      </c>
      <c r="Q7" s="15">
        <f t="shared" si="7"/>
        <v>14.557847887177033</v>
      </c>
      <c r="R7" s="15">
        <f t="shared" ref="R7:R13" si="9">100*E7/SUM(E$4:E$13)</f>
        <v>15.218344550580895</v>
      </c>
      <c r="S7" s="18" t="s">
        <v>21</v>
      </c>
      <c r="T7" s="15">
        <f t="shared" ref="T7:T13" si="10">100*G7/SUM(G$4:G$13)</f>
        <v>17.323737294297565</v>
      </c>
      <c r="U7" s="18" t="s">
        <v>21</v>
      </c>
      <c r="V7" s="19" t="s">
        <v>21</v>
      </c>
      <c r="W7" s="15">
        <f t="shared" si="4"/>
        <v>17.323737294297565</v>
      </c>
      <c r="X7" s="15">
        <f t="shared" si="5"/>
        <v>15.062447805941286</v>
      </c>
      <c r="Y7" s="15">
        <f t="shared" si="6"/>
        <v>13.149861491709652</v>
      </c>
    </row>
    <row r="8" spans="1:25">
      <c r="A8" s="47"/>
      <c r="B8" s="10" t="s">
        <v>32</v>
      </c>
      <c r="C8" s="14">
        <v>16.898197502997199</v>
      </c>
      <c r="D8" s="15">
        <v>24.9557107807601</v>
      </c>
      <c r="E8" s="15">
        <v>337.00944110328601</v>
      </c>
      <c r="F8" s="15">
        <v>139.57104137760001</v>
      </c>
      <c r="G8" s="15">
        <v>276.69630936968201</v>
      </c>
      <c r="H8" s="15">
        <v>363.46731772142198</v>
      </c>
      <c r="I8" s="16">
        <v>392.31386816501703</v>
      </c>
      <c r="J8" s="15">
        <f t="shared" si="0"/>
        <v>392.31386816501703</v>
      </c>
      <c r="K8" s="15">
        <f t="shared" si="1"/>
        <v>221.5588408601092</v>
      </c>
      <c r="L8" s="15">
        <f t="shared" si="2"/>
        <v>16.898197502997199</v>
      </c>
      <c r="N8" s="47"/>
      <c r="O8" s="10" t="s">
        <v>32</v>
      </c>
      <c r="P8" s="14">
        <f t="shared" si="8"/>
        <v>26.064462023186675</v>
      </c>
      <c r="Q8" s="15">
        <f t="shared" si="7"/>
        <v>15.343455360232655</v>
      </c>
      <c r="R8" s="15">
        <f t="shared" si="9"/>
        <v>16.839284351545516</v>
      </c>
      <c r="S8" s="15">
        <f t="shared" ref="S8:S13" si="11">100*F8/SUM(F$4:F$13)</f>
        <v>19.508531308320446</v>
      </c>
      <c r="T8" s="15">
        <f t="shared" si="10"/>
        <v>19.015078754051029</v>
      </c>
      <c r="U8" s="15">
        <f t="shared" ref="U8:V10" si="12">100*H8/SUM(H$4:H$13)</f>
        <v>23.035363938426762</v>
      </c>
      <c r="V8" s="16">
        <f t="shared" si="12"/>
        <v>26.728624556511761</v>
      </c>
      <c r="W8" s="15">
        <f t="shared" si="4"/>
        <v>26.728624556511761</v>
      </c>
      <c r="X8" s="15">
        <f t="shared" si="5"/>
        <v>20.933542898896405</v>
      </c>
      <c r="Y8" s="15">
        <f t="shared" si="6"/>
        <v>15.343455360232655</v>
      </c>
    </row>
    <row r="9" spans="1:25">
      <c r="A9" s="47"/>
      <c r="B9" s="10" t="s">
        <v>33</v>
      </c>
      <c r="C9" s="14">
        <v>1.27170402595543</v>
      </c>
      <c r="D9" s="15">
        <v>3.6364989617504899</v>
      </c>
      <c r="E9" s="15">
        <v>35.051418314328302</v>
      </c>
      <c r="F9" s="15">
        <v>16.1754619984473</v>
      </c>
      <c r="G9" s="15">
        <v>27.518361789293099</v>
      </c>
      <c r="H9" s="15">
        <v>26.984593530987201</v>
      </c>
      <c r="I9" s="16">
        <v>27.657665223858601</v>
      </c>
      <c r="J9" s="15">
        <f t="shared" si="0"/>
        <v>35.051418314328302</v>
      </c>
      <c r="K9" s="15">
        <f t="shared" si="1"/>
        <v>19.756529120660058</v>
      </c>
      <c r="L9" s="15">
        <f t="shared" si="2"/>
        <v>1.27170402595543</v>
      </c>
      <c r="N9" s="47"/>
      <c r="O9" s="10" t="s">
        <v>33</v>
      </c>
      <c r="P9" s="14">
        <f t="shared" si="8"/>
        <v>1.9615276294036577</v>
      </c>
      <c r="Q9" s="15">
        <f t="shared" si="7"/>
        <v>2.2358192871095453</v>
      </c>
      <c r="R9" s="15">
        <f t="shared" si="9"/>
        <v>1.7514073136575681</v>
      </c>
      <c r="S9" s="15">
        <f t="shared" si="11"/>
        <v>2.2609239259706593</v>
      </c>
      <c r="T9" s="15">
        <f t="shared" si="10"/>
        <v>1.8911123816500446</v>
      </c>
      <c r="U9" s="15">
        <f t="shared" si="12"/>
        <v>1.710194843964566</v>
      </c>
      <c r="V9" s="16">
        <f t="shared" si="12"/>
        <v>1.8843365220198149</v>
      </c>
      <c r="W9" s="15">
        <f t="shared" si="4"/>
        <v>2.2609239259706593</v>
      </c>
      <c r="X9" s="15">
        <f t="shared" si="5"/>
        <v>1.9564745576822649</v>
      </c>
      <c r="Y9" s="15">
        <f t="shared" si="6"/>
        <v>1.710194843964566</v>
      </c>
    </row>
    <row r="10" spans="1:25">
      <c r="A10" s="47"/>
      <c r="B10" s="10" t="s">
        <v>34</v>
      </c>
      <c r="C10" s="14">
        <v>1.1076743179709501</v>
      </c>
      <c r="D10" s="15">
        <v>7.4394446360953204</v>
      </c>
      <c r="E10" s="15">
        <v>96.304547154879899</v>
      </c>
      <c r="F10" s="15">
        <v>43.100339757581096</v>
      </c>
      <c r="G10" s="15">
        <v>68.713930828100203</v>
      </c>
      <c r="H10" s="15">
        <v>99.225732507305295</v>
      </c>
      <c r="I10" s="16">
        <v>22.560424224474101</v>
      </c>
      <c r="J10" s="15">
        <f t="shared" si="0"/>
        <v>99.225732507305295</v>
      </c>
      <c r="K10" s="15">
        <f t="shared" si="1"/>
        <v>48.350299060915269</v>
      </c>
      <c r="L10" s="15">
        <f t="shared" si="2"/>
        <v>1.1076743179709501</v>
      </c>
      <c r="N10" s="47"/>
      <c r="O10" s="10" t="s">
        <v>34</v>
      </c>
      <c r="P10" s="14">
        <f t="shared" si="8"/>
        <v>1.7085215857899783</v>
      </c>
      <c r="Q10" s="15">
        <f t="shared" si="7"/>
        <v>4.5739745776687561</v>
      </c>
      <c r="R10" s="15">
        <f t="shared" si="9"/>
        <v>4.8120303353484717</v>
      </c>
      <c r="S10" s="15">
        <f t="shared" si="11"/>
        <v>6.0243465926805397</v>
      </c>
      <c r="T10" s="15">
        <f t="shared" si="10"/>
        <v>4.7221475746214132</v>
      </c>
      <c r="U10" s="15">
        <f t="shared" si="12"/>
        <v>6.2886007872504956</v>
      </c>
      <c r="V10" s="16">
        <f t="shared" si="12"/>
        <v>1.5370578454238086</v>
      </c>
      <c r="W10" s="15">
        <f t="shared" si="4"/>
        <v>6.2886007872504956</v>
      </c>
      <c r="X10" s="15">
        <f t="shared" si="5"/>
        <v>4.2380970426833517</v>
      </c>
      <c r="Y10" s="15">
        <f t="shared" si="6"/>
        <v>1.5370578454238086</v>
      </c>
    </row>
    <row r="11" spans="1:25">
      <c r="A11" s="47"/>
      <c r="B11" s="10" t="s">
        <v>35</v>
      </c>
      <c r="C11" s="14">
        <v>6.4811436401935199</v>
      </c>
      <c r="D11" s="15">
        <v>18.8836562983773</v>
      </c>
      <c r="E11" s="15">
        <v>232.89853709563499</v>
      </c>
      <c r="F11" s="15">
        <v>81.247663541091498</v>
      </c>
      <c r="G11" s="15">
        <v>140.814980418386</v>
      </c>
      <c r="H11" s="15">
        <v>258.82655350061299</v>
      </c>
      <c r="I11" s="19" t="s">
        <v>21</v>
      </c>
      <c r="J11" s="15">
        <f t="shared" si="0"/>
        <v>258.82655350061299</v>
      </c>
      <c r="K11" s="15">
        <f t="shared" si="1"/>
        <v>123.19208908238272</v>
      </c>
      <c r="L11" s="15">
        <f t="shared" si="2"/>
        <v>6.4811436401935199</v>
      </c>
      <c r="N11" s="47"/>
      <c r="O11" s="10" t="s">
        <v>35</v>
      </c>
      <c r="P11" s="14">
        <f t="shared" si="8"/>
        <v>9.9967775998996053</v>
      </c>
      <c r="Q11" s="15">
        <f t="shared" si="7"/>
        <v>11.610189747651155</v>
      </c>
      <c r="R11" s="15">
        <f t="shared" si="9"/>
        <v>11.637195321214785</v>
      </c>
      <c r="S11" s="15">
        <f t="shared" si="11"/>
        <v>11.356385767955242</v>
      </c>
      <c r="T11" s="15">
        <f t="shared" si="10"/>
        <v>9.6770641737339798</v>
      </c>
      <c r="U11" s="15">
        <f>100*H11/SUM(H$4:H$13)</f>
        <v>16.40357623951483</v>
      </c>
      <c r="V11" s="19" t="s">
        <v>21</v>
      </c>
      <c r="W11" s="15">
        <f t="shared" si="4"/>
        <v>16.40357623951483</v>
      </c>
      <c r="X11" s="15">
        <f t="shared" si="5"/>
        <v>11.7801981416616</v>
      </c>
      <c r="Y11" s="15">
        <f t="shared" si="6"/>
        <v>9.6770641737339798</v>
      </c>
    </row>
    <row r="12" spans="1:25">
      <c r="A12" s="50"/>
      <c r="B12" s="29" t="s">
        <v>36</v>
      </c>
      <c r="C12" s="23">
        <v>13.787217589920999</v>
      </c>
      <c r="D12" s="24">
        <v>24.9660535577842</v>
      </c>
      <c r="E12" s="24">
        <v>417.20216727637899</v>
      </c>
      <c r="F12" s="24">
        <v>142.71684022202001</v>
      </c>
      <c r="G12" s="24">
        <v>254.35454301827301</v>
      </c>
      <c r="H12" s="24">
        <v>386.85980183592699</v>
      </c>
      <c r="I12" s="25">
        <v>195.318888907934</v>
      </c>
      <c r="J12" s="24">
        <f t="shared" si="0"/>
        <v>417.20216727637899</v>
      </c>
      <c r="K12" s="24">
        <f t="shared" si="1"/>
        <v>205.02935891546261</v>
      </c>
      <c r="L12" s="24">
        <f t="shared" si="2"/>
        <v>13.787217589920999</v>
      </c>
      <c r="N12" s="50"/>
      <c r="O12" s="29" t="s">
        <v>36</v>
      </c>
      <c r="P12" s="23">
        <f t="shared" si="8"/>
        <v>21.26596101236057</v>
      </c>
      <c r="Q12" s="24">
        <f t="shared" si="7"/>
        <v>15.34981438318192</v>
      </c>
      <c r="R12" s="24">
        <f t="shared" si="9"/>
        <v>20.846258501983264</v>
      </c>
      <c r="S12" s="24">
        <f t="shared" si="11"/>
        <v>19.948235093864422</v>
      </c>
      <c r="T12" s="24">
        <f t="shared" si="10"/>
        <v>17.479711521851875</v>
      </c>
      <c r="U12" s="24">
        <f>100*H12/SUM(H$4:H$13)</f>
        <v>24.517902694262006</v>
      </c>
      <c r="V12" s="25">
        <f>100*I12/SUM(I$4:I$13)</f>
        <v>13.30721566085265</v>
      </c>
      <c r="W12" s="24">
        <f t="shared" si="4"/>
        <v>24.517902694262006</v>
      </c>
      <c r="X12" s="24">
        <f t="shared" si="5"/>
        <v>18.959299838336673</v>
      </c>
      <c r="Y12" s="24">
        <f t="shared" si="6"/>
        <v>13.30721566085265</v>
      </c>
    </row>
    <row r="13" spans="1:25">
      <c r="A13" s="21" t="s">
        <v>27</v>
      </c>
      <c r="B13" s="10" t="s">
        <v>42</v>
      </c>
      <c r="C13" s="14">
        <v>11.996369882047</v>
      </c>
      <c r="D13" s="15">
        <v>19.621670110745502</v>
      </c>
      <c r="E13" s="15">
        <v>397.74153429161998</v>
      </c>
      <c r="F13" s="15">
        <v>198.146599149259</v>
      </c>
      <c r="G13" s="15">
        <v>332.33394987712802</v>
      </c>
      <c r="H13" s="15">
        <v>436.02026143463598</v>
      </c>
      <c r="I13" s="16">
        <v>604.87676171384999</v>
      </c>
      <c r="J13" s="4">
        <f t="shared" si="0"/>
        <v>604.87676171384999</v>
      </c>
      <c r="K13" s="4">
        <f t="shared" si="1"/>
        <v>285.81959235132655</v>
      </c>
      <c r="L13" s="4">
        <f t="shared" si="2"/>
        <v>11.996369882047</v>
      </c>
      <c r="N13" s="21" t="s">
        <v>27</v>
      </c>
      <c r="O13" s="10" t="s">
        <v>42</v>
      </c>
      <c r="P13" s="14">
        <f t="shared" si="8"/>
        <v>18.503685209695007</v>
      </c>
      <c r="Q13" s="15">
        <f t="shared" si="7"/>
        <v>12.063940878395815</v>
      </c>
      <c r="R13" s="15">
        <f t="shared" si="9"/>
        <v>19.873872887447945</v>
      </c>
      <c r="S13" s="15">
        <f t="shared" si="11"/>
        <v>27.695925279245852</v>
      </c>
      <c r="T13" s="15">
        <f t="shared" si="10"/>
        <v>22.838599632767121</v>
      </c>
      <c r="U13" s="15">
        <f>100*H13/SUM(H$4:H$13)</f>
        <v>27.633531041085011</v>
      </c>
      <c r="V13" s="16">
        <f>100*I13/SUM(I$4:I$13)</f>
        <v>41.210686592419052</v>
      </c>
      <c r="W13" s="4">
        <f t="shared" si="4"/>
        <v>41.210686592419052</v>
      </c>
      <c r="X13" s="4">
        <f t="shared" si="5"/>
        <v>24.260034503007972</v>
      </c>
      <c r="Y13" s="4">
        <f t="shared" si="6"/>
        <v>12.063940878395815</v>
      </c>
    </row>
    <row r="14" spans="1:25">
      <c r="B14" s="1"/>
      <c r="J14" s="1"/>
      <c r="K14" s="1"/>
      <c r="L14" s="1"/>
    </row>
  </sheetData>
  <mergeCells count="6">
    <mergeCell ref="A1:L1"/>
    <mergeCell ref="C2:I2"/>
    <mergeCell ref="N1:Y1"/>
    <mergeCell ref="P2:V2"/>
    <mergeCell ref="A4:A12"/>
    <mergeCell ref="N4:N12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sqref="A1:L1"/>
    </sheetView>
  </sheetViews>
  <sheetFormatPr defaultRowHeight="14.25"/>
  <cols>
    <col min="1" max="1" width="5.25" bestFit="1" customWidth="1"/>
    <col min="2" max="2" width="8.75" bestFit="1" customWidth="1"/>
    <col min="3" max="3" width="7.625" bestFit="1" customWidth="1"/>
    <col min="4" max="4" width="10.625" bestFit="1" customWidth="1"/>
    <col min="5" max="5" width="11.625" bestFit="1" customWidth="1"/>
    <col min="6" max="6" width="7.5" bestFit="1" customWidth="1"/>
    <col min="7" max="11" width="7" bestFit="1" customWidth="1"/>
    <col min="12" max="12" width="6" bestFit="1" customWidth="1"/>
    <col min="13" max="13" width="10.625" customWidth="1"/>
    <col min="14" max="14" width="5.25" bestFit="1" customWidth="1"/>
    <col min="15" max="15" width="8.75" bestFit="1" customWidth="1"/>
    <col min="16" max="16" width="7.625" bestFit="1" customWidth="1"/>
    <col min="17" max="17" width="10.625" bestFit="1" customWidth="1"/>
    <col min="18" max="18" width="11.625" bestFit="1" customWidth="1"/>
    <col min="19" max="19" width="7.5" bestFit="1" customWidth="1"/>
    <col min="20" max="25" width="6" bestFit="1" customWidth="1"/>
  </cols>
  <sheetData>
    <row r="1" spans="1:25">
      <c r="A1" s="49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N1" s="44" t="s">
        <v>23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>
      <c r="A2" s="28"/>
      <c r="B2" s="10"/>
      <c r="C2" s="41" t="s">
        <v>7</v>
      </c>
      <c r="D2" s="42"/>
      <c r="E2" s="42"/>
      <c r="F2" s="42"/>
      <c r="G2" s="42"/>
      <c r="H2" s="42"/>
      <c r="I2" s="43"/>
      <c r="J2" s="22"/>
      <c r="K2" s="22"/>
      <c r="L2" s="22"/>
      <c r="N2" s="28"/>
      <c r="O2" s="10"/>
      <c r="P2" s="41" t="s">
        <v>7</v>
      </c>
      <c r="Q2" s="42"/>
      <c r="R2" s="42"/>
      <c r="S2" s="42"/>
      <c r="T2" s="42"/>
      <c r="U2" s="42"/>
      <c r="V2" s="43"/>
      <c r="W2" s="22"/>
      <c r="X2" s="22"/>
      <c r="Y2" s="22"/>
    </row>
    <row r="3" spans="1:25">
      <c r="A3" s="26"/>
      <c r="B3" s="36" t="s">
        <v>39</v>
      </c>
      <c r="C3" s="37" t="s">
        <v>0</v>
      </c>
      <c r="D3" s="38" t="s">
        <v>1</v>
      </c>
      <c r="E3" s="38" t="s">
        <v>2</v>
      </c>
      <c r="F3" s="38" t="s">
        <v>3</v>
      </c>
      <c r="G3" s="38" t="s">
        <v>4</v>
      </c>
      <c r="H3" s="38" t="s">
        <v>5</v>
      </c>
      <c r="I3" s="39" t="s">
        <v>6</v>
      </c>
      <c r="J3" s="20" t="s">
        <v>9</v>
      </c>
      <c r="K3" s="20" t="s">
        <v>10</v>
      </c>
      <c r="L3" s="20" t="s">
        <v>11</v>
      </c>
      <c r="N3" s="26"/>
      <c r="O3" s="36" t="s">
        <v>39</v>
      </c>
      <c r="P3" s="37" t="s">
        <v>0</v>
      </c>
      <c r="Q3" s="38" t="s">
        <v>1</v>
      </c>
      <c r="R3" s="38" t="s">
        <v>2</v>
      </c>
      <c r="S3" s="38" t="s">
        <v>3</v>
      </c>
      <c r="T3" s="38" t="s">
        <v>4</v>
      </c>
      <c r="U3" s="38" t="s">
        <v>5</v>
      </c>
      <c r="V3" s="39" t="s">
        <v>6</v>
      </c>
      <c r="W3" s="20" t="s">
        <v>9</v>
      </c>
      <c r="X3" s="20" t="s">
        <v>10</v>
      </c>
      <c r="Y3" s="20" t="s">
        <v>11</v>
      </c>
    </row>
    <row r="4" spans="1:25">
      <c r="A4" s="51" t="s">
        <v>26</v>
      </c>
      <c r="B4" s="10" t="s">
        <v>28</v>
      </c>
      <c r="C4" s="14">
        <v>2.66666666666667E-3</v>
      </c>
      <c r="D4" s="15">
        <v>1.2234879452532601</v>
      </c>
      <c r="E4" s="15">
        <v>21.8306553073242</v>
      </c>
      <c r="F4" s="15">
        <v>9.4984219818032702</v>
      </c>
      <c r="G4" s="15">
        <v>23.370530925837699</v>
      </c>
      <c r="H4" s="15">
        <v>4.7193192075239097</v>
      </c>
      <c r="I4" s="16">
        <v>0.39275475934593501</v>
      </c>
      <c r="J4" s="15">
        <f t="shared" ref="J4:J13" si="0">MAX(C4:I4)</f>
        <v>23.370530925837699</v>
      </c>
      <c r="K4" s="15">
        <f t="shared" ref="K4:K13" si="1">AVERAGE(C4:I4)</f>
        <v>8.7196909705364209</v>
      </c>
      <c r="L4" s="15">
        <f t="shared" ref="L4:L13" si="2">MIN(C4:I4)</f>
        <v>2.66666666666667E-3</v>
      </c>
      <c r="N4" s="51" t="s">
        <v>26</v>
      </c>
      <c r="O4" s="10" t="s">
        <v>28</v>
      </c>
      <c r="P4" s="14">
        <f t="shared" ref="P4:V5" si="3">100*C4/SUM(C$4:C$13)</f>
        <v>4.0947893069132081E-3</v>
      </c>
      <c r="Q4" s="15">
        <f t="shared" si="3"/>
        <v>0.74929005000391502</v>
      </c>
      <c r="R4" s="15">
        <f t="shared" si="3"/>
        <v>1.0775475859018031</v>
      </c>
      <c r="S4" s="15">
        <f t="shared" si="3"/>
        <v>1.1009546302671991</v>
      </c>
      <c r="T4" s="15">
        <f t="shared" si="3"/>
        <v>1.589930051096776</v>
      </c>
      <c r="U4" s="15">
        <f t="shared" si="3"/>
        <v>0.25102569990541668</v>
      </c>
      <c r="V4" s="16">
        <f t="shared" si="3"/>
        <v>2.0998820496802902E-2</v>
      </c>
      <c r="W4" s="15">
        <f t="shared" ref="W4:W13" si="4">MAX(P4:V4)</f>
        <v>1.589930051096776</v>
      </c>
      <c r="X4" s="15">
        <f t="shared" ref="X4:X13" si="5">AVERAGE(P4:V4)</f>
        <v>0.68483451813983209</v>
      </c>
      <c r="Y4" s="15">
        <f t="shared" ref="Y4:Y13" si="6">MIN(P4:V4)</f>
        <v>4.0947893069132081E-3</v>
      </c>
    </row>
    <row r="5" spans="1:25">
      <c r="A5" s="47"/>
      <c r="B5" s="10" t="s">
        <v>47</v>
      </c>
      <c r="C5" s="14">
        <v>4.2639694544041404</v>
      </c>
      <c r="D5" s="15">
        <v>8.0333829264339798</v>
      </c>
      <c r="E5" s="15">
        <v>125.187913262713</v>
      </c>
      <c r="F5" s="15">
        <v>71.411823061916394</v>
      </c>
      <c r="G5" s="15">
        <v>63.711200137003097</v>
      </c>
      <c r="H5" s="15">
        <v>132.725662936693</v>
      </c>
      <c r="I5" s="16">
        <v>172.77705035748201</v>
      </c>
      <c r="J5" s="15">
        <f t="shared" si="0"/>
        <v>172.77705035748201</v>
      </c>
      <c r="K5" s="15">
        <f t="shared" si="1"/>
        <v>82.587286019520803</v>
      </c>
      <c r="L5" s="15">
        <f t="shared" si="2"/>
        <v>4.2639694544041404</v>
      </c>
      <c r="N5" s="47"/>
      <c r="O5" s="10" t="s">
        <v>47</v>
      </c>
      <c r="P5" s="14">
        <f t="shared" si="3"/>
        <v>6.547521197586974</v>
      </c>
      <c r="Q5" s="15">
        <f t="shared" si="3"/>
        <v>4.9198146316041722</v>
      </c>
      <c r="R5" s="15">
        <f t="shared" si="3"/>
        <v>6.179197638426503</v>
      </c>
      <c r="S5" s="15">
        <f t="shared" si="3"/>
        <v>8.277288312359504</v>
      </c>
      <c r="T5" s="15">
        <f t="shared" si="3"/>
        <v>4.3343624503315121</v>
      </c>
      <c r="U5" s="15">
        <f t="shared" si="3"/>
        <v>7.0598217600912267</v>
      </c>
      <c r="V5" s="16">
        <f t="shared" si="3"/>
        <v>9.237607387535764</v>
      </c>
      <c r="W5" s="15">
        <f t="shared" si="4"/>
        <v>9.237607387535764</v>
      </c>
      <c r="X5" s="15">
        <f t="shared" si="5"/>
        <v>6.6508019111336649</v>
      </c>
      <c r="Y5" s="15">
        <f t="shared" si="6"/>
        <v>4.3343624503315121</v>
      </c>
    </row>
    <row r="6" spans="1:25">
      <c r="A6" s="47"/>
      <c r="B6" s="10" t="s">
        <v>30</v>
      </c>
      <c r="C6" s="17" t="s">
        <v>46</v>
      </c>
      <c r="D6" s="15">
        <v>29.282112583240401</v>
      </c>
      <c r="E6" s="15">
        <v>337.63622906265999</v>
      </c>
      <c r="F6" s="18" t="s">
        <v>46</v>
      </c>
      <c r="G6" s="15">
        <v>298.85170549873197</v>
      </c>
      <c r="H6" s="15">
        <v>442.58037886303202</v>
      </c>
      <c r="I6" s="16">
        <v>595.49473504331104</v>
      </c>
      <c r="J6" s="15">
        <f t="shared" si="0"/>
        <v>595.49473504331104</v>
      </c>
      <c r="K6" s="15">
        <f t="shared" si="1"/>
        <v>340.76903221019506</v>
      </c>
      <c r="L6" s="15">
        <f t="shared" si="2"/>
        <v>29.282112583240401</v>
      </c>
      <c r="N6" s="47"/>
      <c r="O6" s="10" t="s">
        <v>30</v>
      </c>
      <c r="P6" s="17" t="s">
        <v>46</v>
      </c>
      <c r="Q6" s="15">
        <f t="shared" ref="Q6:R13" si="7">100*D6/SUM(D$4:D$13)</f>
        <v>17.932988785741372</v>
      </c>
      <c r="R6" s="15">
        <f t="shared" si="7"/>
        <v>16.665514544467015</v>
      </c>
      <c r="S6" s="18" t="s">
        <v>46</v>
      </c>
      <c r="T6" s="15">
        <f>100*G6/SUM(G$4:G$13)</f>
        <v>20.331301368453019</v>
      </c>
      <c r="U6" s="15">
        <f>100*H6/SUM(H$4:H$13)</f>
        <v>23.541329688268224</v>
      </c>
      <c r="V6" s="16">
        <f>100*I6/SUM(I$4:I$13)</f>
        <v>31.83840997570617</v>
      </c>
      <c r="W6" s="15">
        <f t="shared" si="4"/>
        <v>31.83840997570617</v>
      </c>
      <c r="X6" s="30">
        <f t="shared" si="5"/>
        <v>22.061908872527162</v>
      </c>
      <c r="Y6" s="15">
        <f t="shared" si="6"/>
        <v>16.665514544467015</v>
      </c>
    </row>
    <row r="7" spans="1:25">
      <c r="A7" s="47"/>
      <c r="B7" s="10" t="s">
        <v>31</v>
      </c>
      <c r="C7" s="14">
        <v>8.4629719703691002</v>
      </c>
      <c r="D7" s="15">
        <v>23.669469835681301</v>
      </c>
      <c r="E7" s="15">
        <v>237.83819499422401</v>
      </c>
      <c r="F7" s="15">
        <v>166.77279737771099</v>
      </c>
      <c r="G7" s="15">
        <v>198.86056106758099</v>
      </c>
      <c r="H7" s="18" t="s">
        <v>50</v>
      </c>
      <c r="I7" s="19" t="s">
        <v>46</v>
      </c>
      <c r="J7" s="15">
        <f t="shared" si="0"/>
        <v>237.83819499422401</v>
      </c>
      <c r="K7" s="15">
        <f t="shared" si="1"/>
        <v>127.12079904911327</v>
      </c>
      <c r="L7" s="15">
        <f t="shared" si="2"/>
        <v>8.4629719703691002</v>
      </c>
      <c r="N7" s="47"/>
      <c r="O7" s="10" t="s">
        <v>31</v>
      </c>
      <c r="P7" s="14">
        <f t="shared" ref="P7:P13" si="8">100*C7/SUM(C$4:C$13)</f>
        <v>12.995282673365081</v>
      </c>
      <c r="Q7" s="15">
        <f t="shared" si="7"/>
        <v>14.495686946120765</v>
      </c>
      <c r="R7" s="15">
        <f t="shared" si="7"/>
        <v>11.739545572197532</v>
      </c>
      <c r="S7" s="15">
        <f t="shared" ref="S7:T13" si="9">100*F7/SUM(F$4:F$13)</f>
        <v>19.330503932901305</v>
      </c>
      <c r="T7" s="15">
        <f t="shared" si="9"/>
        <v>13.528763339722014</v>
      </c>
      <c r="U7" s="18" t="s">
        <v>46</v>
      </c>
      <c r="V7" s="19" t="s">
        <v>46</v>
      </c>
      <c r="W7" s="15">
        <f t="shared" si="4"/>
        <v>19.330503932901305</v>
      </c>
      <c r="X7" s="15">
        <f t="shared" si="5"/>
        <v>14.417956492861341</v>
      </c>
      <c r="Y7" s="15">
        <f t="shared" si="6"/>
        <v>11.739545572197532</v>
      </c>
    </row>
    <row r="8" spans="1:25">
      <c r="A8" s="47"/>
      <c r="B8" s="10" t="s">
        <v>32</v>
      </c>
      <c r="C8" s="14">
        <v>16.546475680569198</v>
      </c>
      <c r="D8" s="15">
        <v>24.928251868499899</v>
      </c>
      <c r="E8" s="15">
        <v>283.25862368261897</v>
      </c>
      <c r="F8" s="15">
        <v>149.64652516459401</v>
      </c>
      <c r="G8" s="15">
        <v>237.18436022935401</v>
      </c>
      <c r="H8" s="15">
        <v>314.48335599178802</v>
      </c>
      <c r="I8" s="16">
        <v>462.52688598153401</v>
      </c>
      <c r="J8" s="15">
        <f t="shared" si="0"/>
        <v>462.52688598153401</v>
      </c>
      <c r="K8" s="15">
        <f t="shared" si="1"/>
        <v>212.65349694270827</v>
      </c>
      <c r="L8" s="15">
        <f t="shared" si="2"/>
        <v>16.546475680569198</v>
      </c>
      <c r="N8" s="47"/>
      <c r="O8" s="10" t="s">
        <v>32</v>
      </c>
      <c r="P8" s="14">
        <f t="shared" si="8"/>
        <v>25.407874381460292</v>
      </c>
      <c r="Q8" s="15">
        <f t="shared" si="7"/>
        <v>15.266591846307124</v>
      </c>
      <c r="R8" s="15">
        <f t="shared" si="7"/>
        <v>13.98146971944861</v>
      </c>
      <c r="S8" s="15">
        <f t="shared" si="9"/>
        <v>17.345411174507351</v>
      </c>
      <c r="T8" s="15">
        <f t="shared" si="9"/>
        <v>16.135985236086199</v>
      </c>
      <c r="U8" s="15">
        <f t="shared" ref="U8:V11" si="10">100*H8/SUM(H$4:H$13)</f>
        <v>16.727710306305433</v>
      </c>
      <c r="V8" s="16">
        <f t="shared" si="10"/>
        <v>24.729220518793898</v>
      </c>
      <c r="W8" s="15">
        <f t="shared" si="4"/>
        <v>25.407874381460292</v>
      </c>
      <c r="X8" s="30">
        <f t="shared" si="5"/>
        <v>18.513466168986987</v>
      </c>
      <c r="Y8" s="15">
        <f t="shared" si="6"/>
        <v>13.98146971944861</v>
      </c>
    </row>
    <row r="9" spans="1:25">
      <c r="A9" s="47"/>
      <c r="B9" s="10" t="s">
        <v>33</v>
      </c>
      <c r="C9" s="14">
        <v>1.33667332632244</v>
      </c>
      <c r="D9" s="15">
        <v>3.8332799158531001</v>
      </c>
      <c r="E9" s="15">
        <v>31.430952012081601</v>
      </c>
      <c r="F9" s="15">
        <v>17.7684458337704</v>
      </c>
      <c r="G9" s="15">
        <v>24.299004646754501</v>
      </c>
      <c r="H9" s="15">
        <v>27.707768413428301</v>
      </c>
      <c r="I9" s="16">
        <v>33.734376919431703</v>
      </c>
      <c r="J9" s="15">
        <f t="shared" si="0"/>
        <v>33.734376919431703</v>
      </c>
      <c r="K9" s="15">
        <f t="shared" si="1"/>
        <v>20.015785866806006</v>
      </c>
      <c r="L9" s="15">
        <f t="shared" si="2"/>
        <v>1.33667332632244</v>
      </c>
      <c r="N9" s="47"/>
      <c r="O9" s="10" t="s">
        <v>33</v>
      </c>
      <c r="P9" s="14">
        <f t="shared" si="8"/>
        <v>2.0525233662979607</v>
      </c>
      <c r="Q9" s="15">
        <f t="shared" si="7"/>
        <v>2.3475821817222919</v>
      </c>
      <c r="R9" s="15">
        <f t="shared" si="7"/>
        <v>1.5514122680436027</v>
      </c>
      <c r="S9" s="15">
        <f t="shared" si="9"/>
        <v>2.0595265982937052</v>
      </c>
      <c r="T9" s="15">
        <f t="shared" si="9"/>
        <v>1.6530954227018866</v>
      </c>
      <c r="U9" s="15">
        <f t="shared" si="10"/>
        <v>1.4738062108003314</v>
      </c>
      <c r="V9" s="16">
        <f t="shared" si="10"/>
        <v>1.8036245485155287</v>
      </c>
      <c r="W9" s="15">
        <f t="shared" si="4"/>
        <v>2.3475821817222919</v>
      </c>
      <c r="X9" s="15">
        <f t="shared" si="5"/>
        <v>1.8487957994821866</v>
      </c>
      <c r="Y9" s="15">
        <f t="shared" si="6"/>
        <v>1.4738062108003314</v>
      </c>
    </row>
    <row r="10" spans="1:25">
      <c r="A10" s="47"/>
      <c r="B10" s="10" t="s">
        <v>34</v>
      </c>
      <c r="C10" s="14">
        <v>1.0978815438445699</v>
      </c>
      <c r="D10" s="15">
        <v>7.2867980788351998</v>
      </c>
      <c r="E10" s="15">
        <v>82.9680500386104</v>
      </c>
      <c r="F10" s="15">
        <v>38.9525285294336</v>
      </c>
      <c r="G10" s="15">
        <v>57.412792130162003</v>
      </c>
      <c r="H10" s="15">
        <v>88.128911733088103</v>
      </c>
      <c r="I10" s="16">
        <v>28.520767026905101</v>
      </c>
      <c r="J10" s="15">
        <f t="shared" si="0"/>
        <v>88.128911733088103</v>
      </c>
      <c r="K10" s="15">
        <f t="shared" si="1"/>
        <v>43.481104154411284</v>
      </c>
      <c r="L10" s="15">
        <f t="shared" si="2"/>
        <v>1.0978815438445699</v>
      </c>
      <c r="N10" s="47"/>
      <c r="O10" s="10" t="s">
        <v>34</v>
      </c>
      <c r="P10" s="14">
        <f t="shared" si="8"/>
        <v>1.6858476022470388</v>
      </c>
      <c r="Q10" s="15">
        <f t="shared" si="7"/>
        <v>4.4625901857403774</v>
      </c>
      <c r="R10" s="15">
        <f t="shared" si="7"/>
        <v>4.0952514144680849</v>
      </c>
      <c r="S10" s="15">
        <f t="shared" si="9"/>
        <v>4.5149569820389681</v>
      </c>
      <c r="T10" s="15">
        <f t="shared" si="9"/>
        <v>3.9058729052748347</v>
      </c>
      <c r="U10" s="15">
        <f t="shared" si="10"/>
        <v>4.6876722630737726</v>
      </c>
      <c r="V10" s="16">
        <f t="shared" si="10"/>
        <v>1.5248764094583691</v>
      </c>
      <c r="W10" s="15">
        <f t="shared" si="4"/>
        <v>4.6876722630737726</v>
      </c>
      <c r="X10" s="15">
        <f t="shared" si="5"/>
        <v>3.5538668231859205</v>
      </c>
      <c r="Y10" s="15">
        <f t="shared" si="6"/>
        <v>1.5248764094583691</v>
      </c>
    </row>
    <row r="11" spans="1:25">
      <c r="A11" s="47"/>
      <c r="B11" s="10" t="s">
        <v>44</v>
      </c>
      <c r="C11" s="14">
        <v>6.65635883099967</v>
      </c>
      <c r="D11" s="15">
        <v>18.0148829454061</v>
      </c>
      <c r="E11" s="15">
        <v>192.72350599041201</v>
      </c>
      <c r="F11" s="15">
        <v>78.608388776623499</v>
      </c>
      <c r="G11" s="15">
        <v>117.37296144208401</v>
      </c>
      <c r="H11" s="15">
        <v>227.47874425569199</v>
      </c>
      <c r="I11" s="16">
        <v>219.89601296325699</v>
      </c>
      <c r="J11" s="15">
        <f t="shared" si="0"/>
        <v>227.47874425569199</v>
      </c>
      <c r="K11" s="15">
        <f t="shared" si="1"/>
        <v>122.96440788635347</v>
      </c>
      <c r="L11" s="15">
        <f t="shared" si="2"/>
        <v>6.65635883099967</v>
      </c>
      <c r="N11" s="47"/>
      <c r="O11" s="10" t="s">
        <v>44</v>
      </c>
      <c r="P11" s="14">
        <f t="shared" si="8"/>
        <v>10.22114511155802</v>
      </c>
      <c r="Q11" s="15">
        <f t="shared" si="7"/>
        <v>11.032697621049197</v>
      </c>
      <c r="R11" s="15">
        <f t="shared" si="7"/>
        <v>9.5127125458678812</v>
      </c>
      <c r="S11" s="15">
        <f t="shared" si="9"/>
        <v>9.111436590969122</v>
      </c>
      <c r="T11" s="15">
        <f t="shared" si="9"/>
        <v>7.9850474589208966</v>
      </c>
      <c r="U11" s="15">
        <f t="shared" si="10"/>
        <v>12.099840777744438</v>
      </c>
      <c r="V11" s="16">
        <f t="shared" si="10"/>
        <v>11.756845192322604</v>
      </c>
      <c r="W11" s="15">
        <f t="shared" si="4"/>
        <v>12.099840777744438</v>
      </c>
      <c r="X11" s="15">
        <f t="shared" si="5"/>
        <v>10.245675042633167</v>
      </c>
      <c r="Y11" s="15">
        <f t="shared" si="6"/>
        <v>7.9850474589208966</v>
      </c>
    </row>
    <row r="12" spans="1:25">
      <c r="A12" s="50"/>
      <c r="B12" s="29" t="s">
        <v>48</v>
      </c>
      <c r="C12" s="23">
        <v>14.3283952321979</v>
      </c>
      <c r="D12" s="24">
        <v>25.080625608713301</v>
      </c>
      <c r="E12" s="24">
        <v>350.42722338904002</v>
      </c>
      <c r="F12" s="24">
        <v>149.328758533101</v>
      </c>
      <c r="G12" s="24">
        <v>206.065682110072</v>
      </c>
      <c r="H12" s="24">
        <v>349.433686768825</v>
      </c>
      <c r="I12" s="32" t="s">
        <v>46</v>
      </c>
      <c r="J12" s="24">
        <f t="shared" si="0"/>
        <v>350.42722338904002</v>
      </c>
      <c r="K12" s="24">
        <f t="shared" si="1"/>
        <v>182.44406194032487</v>
      </c>
      <c r="L12" s="24">
        <f t="shared" si="2"/>
        <v>14.3283952321979</v>
      </c>
      <c r="N12" s="50"/>
      <c r="O12" s="29" t="s">
        <v>48</v>
      </c>
      <c r="P12" s="23">
        <f t="shared" si="8"/>
        <v>22.001909843261277</v>
      </c>
      <c r="Q12" s="24">
        <f t="shared" si="7"/>
        <v>15.359908766892026</v>
      </c>
      <c r="R12" s="24">
        <f t="shared" si="7"/>
        <v>17.296870079316683</v>
      </c>
      <c r="S12" s="24">
        <f t="shared" si="9"/>
        <v>17.308579093877867</v>
      </c>
      <c r="T12" s="24">
        <f t="shared" si="9"/>
        <v>14.018937846394483</v>
      </c>
      <c r="U12" s="24">
        <f>100*H12/SUM(H$4:H$13)</f>
        <v>18.586756253281056</v>
      </c>
      <c r="V12" s="32" t="s">
        <v>46</v>
      </c>
      <c r="W12" s="24">
        <f t="shared" si="4"/>
        <v>22.001909843261277</v>
      </c>
      <c r="X12" s="24">
        <f t="shared" si="5"/>
        <v>17.428826980503899</v>
      </c>
      <c r="Y12" s="24">
        <f t="shared" si="6"/>
        <v>14.018937846394483</v>
      </c>
    </row>
    <row r="13" spans="1:25">
      <c r="A13" s="21" t="s">
        <v>27</v>
      </c>
      <c r="B13" s="10" t="s">
        <v>51</v>
      </c>
      <c r="C13" s="14">
        <v>12.4280230993065</v>
      </c>
      <c r="D13" s="15">
        <v>21.934001129799299</v>
      </c>
      <c r="E13" s="15">
        <v>362.65607566765902</v>
      </c>
      <c r="F13" s="15">
        <v>180.75648935429501</v>
      </c>
      <c r="G13" s="15">
        <v>242.78057988323999</v>
      </c>
      <c r="H13" s="15">
        <v>292.75653263126998</v>
      </c>
      <c r="I13" s="16">
        <v>357.02322823671699</v>
      </c>
      <c r="J13" s="4">
        <f t="shared" si="0"/>
        <v>362.65607566765902</v>
      </c>
      <c r="K13" s="4">
        <f t="shared" si="1"/>
        <v>210.04784714318382</v>
      </c>
      <c r="L13" s="4">
        <f t="shared" si="2"/>
        <v>12.4280230993065</v>
      </c>
      <c r="N13" s="21" t="s">
        <v>27</v>
      </c>
      <c r="O13" s="10" t="s">
        <v>51</v>
      </c>
      <c r="P13" s="14">
        <f t="shared" si="8"/>
        <v>19.083801034916455</v>
      </c>
      <c r="Q13" s="15">
        <f t="shared" si="7"/>
        <v>13.432848984818758</v>
      </c>
      <c r="R13" s="15">
        <f t="shared" si="7"/>
        <v>17.900478631862274</v>
      </c>
      <c r="S13" s="15">
        <f t="shared" si="9"/>
        <v>20.951342684784976</v>
      </c>
      <c r="T13" s="15">
        <f t="shared" si="9"/>
        <v>16.516703921018376</v>
      </c>
      <c r="U13" s="15">
        <f>100*H13/SUM(H$4:H$13)</f>
        <v>15.572037040530105</v>
      </c>
      <c r="V13" s="16">
        <f>100*I13/SUM(I$4:I$13)</f>
        <v>19.088417147170865</v>
      </c>
      <c r="W13" s="4">
        <f t="shared" si="4"/>
        <v>20.951342684784976</v>
      </c>
      <c r="X13" s="7">
        <f t="shared" si="5"/>
        <v>17.506518492157401</v>
      </c>
      <c r="Y13" s="4">
        <f t="shared" si="6"/>
        <v>13.432848984818758</v>
      </c>
    </row>
    <row r="14" spans="1: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6">
    <mergeCell ref="A1:L1"/>
    <mergeCell ref="C2:I2"/>
    <mergeCell ref="N1:Y1"/>
    <mergeCell ref="P2:V2"/>
    <mergeCell ref="A4:A12"/>
    <mergeCell ref="N4:N12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sqref="A1:L1"/>
    </sheetView>
  </sheetViews>
  <sheetFormatPr defaultRowHeight="14.25"/>
  <cols>
    <col min="1" max="1" width="5.25" bestFit="1" customWidth="1"/>
    <col min="2" max="2" width="8.75" bestFit="1" customWidth="1"/>
    <col min="3" max="3" width="7.625" bestFit="1" customWidth="1"/>
    <col min="4" max="4" width="10.625" bestFit="1" customWidth="1"/>
    <col min="5" max="5" width="11.625" bestFit="1" customWidth="1"/>
    <col min="6" max="6" width="7.5" bestFit="1" customWidth="1"/>
    <col min="7" max="11" width="7" bestFit="1" customWidth="1"/>
    <col min="12" max="12" width="6" bestFit="1" customWidth="1"/>
    <col min="13" max="13" width="10.625" customWidth="1"/>
    <col min="14" max="14" width="5.25" bestFit="1" customWidth="1"/>
    <col min="15" max="15" width="8.75" bestFit="1" customWidth="1"/>
    <col min="16" max="16" width="7.625" bestFit="1" customWidth="1"/>
    <col min="17" max="17" width="10.625" bestFit="1" customWidth="1"/>
    <col min="18" max="18" width="11.625" bestFit="1" customWidth="1"/>
    <col min="19" max="19" width="7.5" bestFit="1" customWidth="1"/>
    <col min="20" max="25" width="6" bestFit="1" customWidth="1"/>
  </cols>
  <sheetData>
    <row r="1" spans="1:25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N1" s="49" t="s">
        <v>38</v>
      </c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>
      <c r="A2" s="28"/>
      <c r="B2" s="10"/>
      <c r="C2" s="41" t="s">
        <v>7</v>
      </c>
      <c r="D2" s="42"/>
      <c r="E2" s="42"/>
      <c r="F2" s="42"/>
      <c r="G2" s="42"/>
      <c r="H2" s="42"/>
      <c r="I2" s="43"/>
      <c r="J2" s="22"/>
      <c r="K2" s="22"/>
      <c r="L2" s="22"/>
      <c r="N2" s="28"/>
      <c r="O2" s="10"/>
      <c r="P2" s="41" t="s">
        <v>7</v>
      </c>
      <c r="Q2" s="42"/>
      <c r="R2" s="42"/>
      <c r="S2" s="42"/>
      <c r="T2" s="42"/>
      <c r="U2" s="42"/>
      <c r="V2" s="43"/>
      <c r="W2" s="22"/>
      <c r="X2" s="22"/>
      <c r="Y2" s="22"/>
    </row>
    <row r="3" spans="1:25">
      <c r="A3" s="26"/>
      <c r="B3" s="36" t="s">
        <v>39</v>
      </c>
      <c r="C3" s="37" t="s">
        <v>0</v>
      </c>
      <c r="D3" s="38" t="s">
        <v>1</v>
      </c>
      <c r="E3" s="38" t="s">
        <v>2</v>
      </c>
      <c r="F3" s="38" t="s">
        <v>3</v>
      </c>
      <c r="G3" s="38" t="s">
        <v>4</v>
      </c>
      <c r="H3" s="38" t="s">
        <v>5</v>
      </c>
      <c r="I3" s="39" t="s">
        <v>6</v>
      </c>
      <c r="J3" s="20" t="s">
        <v>9</v>
      </c>
      <c r="K3" s="20" t="s">
        <v>10</v>
      </c>
      <c r="L3" s="20" t="s">
        <v>11</v>
      </c>
      <c r="N3" s="26"/>
      <c r="O3" s="36" t="s">
        <v>39</v>
      </c>
      <c r="P3" s="37" t="s">
        <v>0</v>
      </c>
      <c r="Q3" s="38" t="s">
        <v>1</v>
      </c>
      <c r="R3" s="38" t="s">
        <v>2</v>
      </c>
      <c r="S3" s="38" t="s">
        <v>3</v>
      </c>
      <c r="T3" s="38" t="s">
        <v>4</v>
      </c>
      <c r="U3" s="38" t="s">
        <v>5</v>
      </c>
      <c r="V3" s="39" t="s">
        <v>6</v>
      </c>
      <c r="W3" s="20" t="s">
        <v>9</v>
      </c>
      <c r="X3" s="20" t="s">
        <v>10</v>
      </c>
      <c r="Y3" s="20" t="s">
        <v>11</v>
      </c>
    </row>
    <row r="4" spans="1:25">
      <c r="A4" s="51" t="s">
        <v>26</v>
      </c>
      <c r="B4" s="10" t="s">
        <v>28</v>
      </c>
      <c r="C4" s="14">
        <v>1.14942528735632E-4</v>
      </c>
      <c r="D4" s="15">
        <v>1.15329445590031</v>
      </c>
      <c r="E4" s="15">
        <v>23.842774195556199</v>
      </c>
      <c r="F4" s="15">
        <v>9.2807477917800405</v>
      </c>
      <c r="G4" s="15">
        <v>23.095164825587101</v>
      </c>
      <c r="H4" s="15">
        <v>4.94534036841927</v>
      </c>
      <c r="I4" s="16">
        <v>0.40624571731572501</v>
      </c>
      <c r="J4" s="15">
        <f t="shared" ref="J4:J13" si="0">MAX(C4:I4)</f>
        <v>23.842774195556199</v>
      </c>
      <c r="K4" s="15">
        <f t="shared" ref="K4:K13" si="1">AVERAGE(C4:I4)</f>
        <v>8.9605260424410549</v>
      </c>
      <c r="L4" s="15">
        <f t="shared" ref="L4:L13" si="2">MIN(C4:I4)</f>
        <v>1.14942528735632E-4</v>
      </c>
      <c r="N4" s="51" t="s">
        <v>26</v>
      </c>
      <c r="O4" s="10" t="s">
        <v>28</v>
      </c>
      <c r="P4" s="14">
        <f t="shared" ref="P4:V5" si="3">100*C4/SUM(C$4:C$13)</f>
        <v>1.7733429994695011E-4</v>
      </c>
      <c r="Q4" s="15">
        <f t="shared" si="3"/>
        <v>0.70483108267368233</v>
      </c>
      <c r="R4" s="15">
        <f t="shared" si="3"/>
        <v>1.1791735197712441</v>
      </c>
      <c r="S4" s="15">
        <f t="shared" si="3"/>
        <v>1.0779899469827274</v>
      </c>
      <c r="T4" s="15">
        <f t="shared" si="3"/>
        <v>1.5633987197590475</v>
      </c>
      <c r="U4" s="15">
        <f t="shared" si="3"/>
        <v>0.26318349371242866</v>
      </c>
      <c r="V4" s="16">
        <f t="shared" si="3"/>
        <v>2.1710974863776256E-2</v>
      </c>
      <c r="W4" s="15">
        <f t="shared" ref="W4:W13" si="4">MAX(P4:V4)</f>
        <v>1.5633987197590475</v>
      </c>
      <c r="X4" s="15">
        <f t="shared" ref="X4:X13" si="5">AVERAGE(P4:V4)</f>
        <v>0.68720929600897906</v>
      </c>
      <c r="Y4" s="15">
        <f t="shared" ref="Y4:Y13" si="6">MIN(P4:V4)</f>
        <v>1.7733429994695011E-4</v>
      </c>
    </row>
    <row r="5" spans="1:25">
      <c r="A5" s="47"/>
      <c r="B5" s="10" t="s">
        <v>29</v>
      </c>
      <c r="C5" s="14">
        <v>5.0182054228628097</v>
      </c>
      <c r="D5" s="15">
        <v>8.2091997761943691</v>
      </c>
      <c r="E5" s="15">
        <v>150.61005042083301</v>
      </c>
      <c r="F5" s="15">
        <v>83.460498247381494</v>
      </c>
      <c r="G5" s="15">
        <v>67.849403107630195</v>
      </c>
      <c r="H5" s="15">
        <v>152.706208641324</v>
      </c>
      <c r="I5" s="16">
        <v>198.76824884697501</v>
      </c>
      <c r="J5" s="15">
        <f t="shared" si="0"/>
        <v>198.76824884697501</v>
      </c>
      <c r="K5" s="15">
        <f t="shared" si="1"/>
        <v>95.231687780457264</v>
      </c>
      <c r="L5" s="15">
        <f t="shared" si="2"/>
        <v>5.0182054228628097</v>
      </c>
      <c r="N5" s="47"/>
      <c r="O5" s="10" t="s">
        <v>29</v>
      </c>
      <c r="P5" s="14">
        <f t="shared" si="3"/>
        <v>7.7421295271842876</v>
      </c>
      <c r="Q5" s="15">
        <f t="shared" si="3"/>
        <v>5.0170181054262999</v>
      </c>
      <c r="R5" s="15">
        <f t="shared" si="3"/>
        <v>7.4486040009873644</v>
      </c>
      <c r="S5" s="15">
        <f t="shared" si="3"/>
        <v>9.6942164682605494</v>
      </c>
      <c r="T5" s="15">
        <f t="shared" si="3"/>
        <v>4.5929817239218611</v>
      </c>
      <c r="U5" s="15">
        <f t="shared" si="3"/>
        <v>8.1267921938099015</v>
      </c>
      <c r="V5" s="16">
        <f t="shared" si="3"/>
        <v>10.622764180624275</v>
      </c>
      <c r="W5" s="15">
        <f t="shared" si="4"/>
        <v>10.622764180624275</v>
      </c>
      <c r="X5" s="15">
        <f t="shared" si="5"/>
        <v>7.6063580286020755</v>
      </c>
      <c r="Y5" s="15">
        <f t="shared" si="6"/>
        <v>4.5929817239218611</v>
      </c>
    </row>
    <row r="6" spans="1:25">
      <c r="A6" s="47"/>
      <c r="B6" s="10" t="s">
        <v>30</v>
      </c>
      <c r="C6" s="17" t="s">
        <v>45</v>
      </c>
      <c r="D6" s="15">
        <v>30.6794711499215</v>
      </c>
      <c r="E6" s="15">
        <v>353.48671780200698</v>
      </c>
      <c r="F6" s="18" t="s">
        <v>46</v>
      </c>
      <c r="G6" s="15">
        <v>304.03878374767402</v>
      </c>
      <c r="H6" s="15">
        <v>462.81133579574703</v>
      </c>
      <c r="I6" s="16">
        <v>623.10608529190404</v>
      </c>
      <c r="J6" s="15">
        <f t="shared" si="0"/>
        <v>623.10608529190404</v>
      </c>
      <c r="K6" s="15">
        <f t="shared" si="1"/>
        <v>354.82447875745072</v>
      </c>
      <c r="L6" s="15">
        <f t="shared" si="2"/>
        <v>30.6794711499215</v>
      </c>
      <c r="N6" s="47"/>
      <c r="O6" s="10" t="s">
        <v>30</v>
      </c>
      <c r="P6" s="17" t="s">
        <v>45</v>
      </c>
      <c r="Q6" s="15">
        <f t="shared" ref="Q6:R13" si="7">100*D6/SUM(D$4:D$13)</f>
        <v>18.749630465859383</v>
      </c>
      <c r="R6" s="15">
        <f t="shared" si="7"/>
        <v>17.482117382995813</v>
      </c>
      <c r="S6" s="18" t="s">
        <v>46</v>
      </c>
      <c r="T6" s="15">
        <f>100*G6/SUM(G$4:G$13)</f>
        <v>20.581530760135113</v>
      </c>
      <c r="U6" s="15">
        <f>100*H6/SUM(H$4:H$13)</f>
        <v>24.630115464302055</v>
      </c>
      <c r="V6" s="16">
        <f>100*I6/SUM(I$4:I$13)</f>
        <v>33.300635498699201</v>
      </c>
      <c r="W6" s="15">
        <f t="shared" si="4"/>
        <v>33.300635498699201</v>
      </c>
      <c r="X6" s="15">
        <f t="shared" si="5"/>
        <v>22.94880591439831</v>
      </c>
      <c r="Y6" s="15">
        <f t="shared" si="6"/>
        <v>17.482117382995813</v>
      </c>
    </row>
    <row r="7" spans="1:25">
      <c r="A7" s="47"/>
      <c r="B7" s="10" t="s">
        <v>31</v>
      </c>
      <c r="C7" s="14">
        <v>9.5501167682536199</v>
      </c>
      <c r="D7" s="15">
        <v>23.349942094325399</v>
      </c>
      <c r="E7" s="15">
        <v>244.178854680938</v>
      </c>
      <c r="F7" s="15">
        <v>175.10119061868801</v>
      </c>
      <c r="G7" s="15">
        <v>199.29634468959401</v>
      </c>
      <c r="H7" s="18" t="s">
        <v>46</v>
      </c>
      <c r="I7" s="19" t="s">
        <v>46</v>
      </c>
      <c r="J7" s="15">
        <f t="shared" si="0"/>
        <v>244.178854680938</v>
      </c>
      <c r="K7" s="15">
        <f t="shared" si="1"/>
        <v>130.29528977035983</v>
      </c>
      <c r="L7" s="15">
        <f t="shared" si="2"/>
        <v>9.5501167682536199</v>
      </c>
      <c r="N7" s="47"/>
      <c r="O7" s="10" t="s">
        <v>31</v>
      </c>
      <c r="P7" s="14">
        <f t="shared" ref="P7:P13" si="8">100*C7/SUM(C$4:C$13)</f>
        <v>14.734000462136024</v>
      </c>
      <c r="Q7" s="15">
        <f t="shared" si="7"/>
        <v>14.270219441802084</v>
      </c>
      <c r="R7" s="15">
        <f t="shared" si="7"/>
        <v>12.076163502043183</v>
      </c>
      <c r="S7" s="15">
        <f t="shared" ref="S7:T13" si="9">100*F7/SUM(F$4:F$13)</f>
        <v>20.338589888072846</v>
      </c>
      <c r="T7" s="15">
        <f t="shared" si="9"/>
        <v>13.491120435528151</v>
      </c>
      <c r="U7" s="18" t="s">
        <v>46</v>
      </c>
      <c r="V7" s="19" t="s">
        <v>46</v>
      </c>
      <c r="W7" s="15">
        <f t="shared" si="4"/>
        <v>20.338589888072846</v>
      </c>
      <c r="X7" s="15">
        <f t="shared" si="5"/>
        <v>14.982018745916458</v>
      </c>
      <c r="Y7" s="15">
        <f t="shared" si="6"/>
        <v>12.076163502043183</v>
      </c>
    </row>
    <row r="8" spans="1:25">
      <c r="A8" s="47"/>
      <c r="B8" s="10" t="s">
        <v>32</v>
      </c>
      <c r="C8" s="14">
        <v>18.1230434460841</v>
      </c>
      <c r="D8" s="15">
        <v>24.537581993272699</v>
      </c>
      <c r="E8" s="15">
        <v>295.28729816556802</v>
      </c>
      <c r="F8" s="15">
        <v>154.24061812538099</v>
      </c>
      <c r="G8" s="15">
        <v>246.44712859856199</v>
      </c>
      <c r="H8" s="15">
        <v>319.43133501955202</v>
      </c>
      <c r="I8" s="16">
        <v>469.99344532834499</v>
      </c>
      <c r="J8" s="15">
        <f t="shared" si="0"/>
        <v>469.99344532834499</v>
      </c>
      <c r="K8" s="15">
        <f t="shared" si="1"/>
        <v>218.29435009668069</v>
      </c>
      <c r="L8" s="15">
        <f t="shared" si="2"/>
        <v>18.1230434460841</v>
      </c>
      <c r="N8" s="47"/>
      <c r="O8" s="10" t="s">
        <v>32</v>
      </c>
      <c r="P8" s="14">
        <f t="shared" si="8"/>
        <v>27.960383835049573</v>
      </c>
      <c r="Q8" s="15">
        <f t="shared" si="7"/>
        <v>14.996040598332334</v>
      </c>
      <c r="R8" s="15">
        <f t="shared" si="7"/>
        <v>14.603793999212138</v>
      </c>
      <c r="S8" s="15">
        <f t="shared" si="9"/>
        <v>17.915564509018097</v>
      </c>
      <c r="T8" s="15">
        <f t="shared" si="9"/>
        <v>16.682934642337653</v>
      </c>
      <c r="U8" s="15">
        <f t="shared" ref="U8:V11" si="10">100*H8/SUM(H$4:H$13)</f>
        <v>16.999649870114563</v>
      </c>
      <c r="V8" s="16">
        <f t="shared" si="10"/>
        <v>25.117842337111867</v>
      </c>
      <c r="W8" s="15">
        <f t="shared" si="4"/>
        <v>27.960383835049573</v>
      </c>
      <c r="X8" s="15">
        <f t="shared" si="5"/>
        <v>19.182315684453748</v>
      </c>
      <c r="Y8" s="15">
        <f t="shared" si="6"/>
        <v>14.603793999212138</v>
      </c>
    </row>
    <row r="9" spans="1:25">
      <c r="A9" s="47"/>
      <c r="B9" s="10" t="s">
        <v>43</v>
      </c>
      <c r="C9" s="14">
        <v>1.41332731823575</v>
      </c>
      <c r="D9" s="15">
        <v>4.0090915286196598</v>
      </c>
      <c r="E9" s="15">
        <v>30.6261473587053</v>
      </c>
      <c r="F9" s="15">
        <v>17.437881754632901</v>
      </c>
      <c r="G9" s="15">
        <v>24.208530216010399</v>
      </c>
      <c r="H9" s="15">
        <v>27.835606168781901</v>
      </c>
      <c r="I9" s="16">
        <v>34.724318273155902</v>
      </c>
      <c r="J9" s="15">
        <f t="shared" si="0"/>
        <v>34.724318273155902</v>
      </c>
      <c r="K9" s="15">
        <f t="shared" si="1"/>
        <v>20.03641465973455</v>
      </c>
      <c r="L9" s="15">
        <f t="shared" si="2"/>
        <v>1.41332731823575</v>
      </c>
      <c r="N9" s="47"/>
      <c r="O9" s="10" t="s">
        <v>43</v>
      </c>
      <c r="P9" s="14">
        <f t="shared" si="8"/>
        <v>2.1804932720045658</v>
      </c>
      <c r="Q9" s="15">
        <f t="shared" si="7"/>
        <v>2.4501395183149457</v>
      </c>
      <c r="R9" s="15">
        <f t="shared" si="7"/>
        <v>1.5146535248707818</v>
      </c>
      <c r="S9" s="15">
        <f t="shared" si="9"/>
        <v>2.0254683835732568</v>
      </c>
      <c r="T9" s="15">
        <f t="shared" si="9"/>
        <v>1.6387666177219737</v>
      </c>
      <c r="U9" s="15">
        <f t="shared" si="10"/>
        <v>1.4813686289190435</v>
      </c>
      <c r="V9" s="16">
        <f t="shared" si="10"/>
        <v>1.8557704587549932</v>
      </c>
      <c r="W9" s="15">
        <f t="shared" si="4"/>
        <v>2.4501395183149457</v>
      </c>
      <c r="X9" s="15">
        <f t="shared" si="5"/>
        <v>1.8780943434513655</v>
      </c>
      <c r="Y9" s="15">
        <f t="shared" si="6"/>
        <v>1.4813686289190435</v>
      </c>
    </row>
    <row r="10" spans="1:25">
      <c r="A10" s="47"/>
      <c r="B10" s="10" t="s">
        <v>34</v>
      </c>
      <c r="C10" s="14">
        <v>1.2668101892249299</v>
      </c>
      <c r="D10" s="15">
        <v>7.3053251590734201</v>
      </c>
      <c r="E10" s="15">
        <v>85.794239219977499</v>
      </c>
      <c r="F10" s="15">
        <v>38.850132682047899</v>
      </c>
      <c r="G10" s="15">
        <v>56.872547082772101</v>
      </c>
      <c r="H10" s="15">
        <v>89.981253830060098</v>
      </c>
      <c r="I10" s="16">
        <v>28.308470520600899</v>
      </c>
      <c r="J10" s="15">
        <f t="shared" si="0"/>
        <v>89.981253830060098</v>
      </c>
      <c r="K10" s="15">
        <f t="shared" si="1"/>
        <v>44.054111240536692</v>
      </c>
      <c r="L10" s="15">
        <f t="shared" si="2"/>
        <v>1.2668101892249299</v>
      </c>
      <c r="N10" s="47"/>
      <c r="O10" s="10" t="s">
        <v>34</v>
      </c>
      <c r="P10" s="14">
        <f t="shared" si="8"/>
        <v>1.9544454132252402</v>
      </c>
      <c r="Q10" s="15">
        <f t="shared" si="7"/>
        <v>4.4646189139385646</v>
      </c>
      <c r="R10" s="15">
        <f t="shared" si="7"/>
        <v>4.243058891023356</v>
      </c>
      <c r="S10" s="15">
        <f t="shared" si="9"/>
        <v>4.5125730608998884</v>
      </c>
      <c r="T10" s="15">
        <f t="shared" si="9"/>
        <v>3.8499169834949099</v>
      </c>
      <c r="U10" s="15">
        <f t="shared" si="10"/>
        <v>4.7886654885980393</v>
      </c>
      <c r="V10" s="16">
        <f t="shared" si="10"/>
        <v>1.5128885443167897</v>
      </c>
      <c r="W10" s="15">
        <f t="shared" si="4"/>
        <v>4.7886654885980393</v>
      </c>
      <c r="X10" s="15">
        <f t="shared" si="5"/>
        <v>3.6180238993566847</v>
      </c>
      <c r="Y10" s="15">
        <f t="shared" si="6"/>
        <v>1.5128885443167897</v>
      </c>
    </row>
    <row r="11" spans="1:25">
      <c r="A11" s="47"/>
      <c r="B11" s="10" t="s">
        <v>44</v>
      </c>
      <c r="C11" s="14">
        <v>6.8680026769563502</v>
      </c>
      <c r="D11" s="15">
        <v>18.9346043186946</v>
      </c>
      <c r="E11" s="15">
        <v>191.42053792449201</v>
      </c>
      <c r="F11" s="15">
        <v>80.361978051148398</v>
      </c>
      <c r="G11" s="15">
        <v>118.042362709342</v>
      </c>
      <c r="H11" s="15">
        <v>224.82265152558401</v>
      </c>
      <c r="I11" s="16">
        <v>218.55968480057601</v>
      </c>
      <c r="J11" s="15">
        <f t="shared" si="0"/>
        <v>224.82265152558401</v>
      </c>
      <c r="K11" s="15">
        <f t="shared" si="1"/>
        <v>122.71568885811335</v>
      </c>
      <c r="L11" s="15">
        <f t="shared" si="2"/>
        <v>6.8680026769563502</v>
      </c>
      <c r="N11" s="47"/>
      <c r="O11" s="10" t="s">
        <v>44</v>
      </c>
      <c r="P11" s="14">
        <f t="shared" si="8"/>
        <v>10.596012286740971</v>
      </c>
      <c r="Q11" s="15">
        <f t="shared" si="7"/>
        <v>11.571804228890606</v>
      </c>
      <c r="R11" s="15">
        <f t="shared" si="7"/>
        <v>9.4669365070360527</v>
      </c>
      <c r="S11" s="15">
        <f t="shared" si="9"/>
        <v>9.3343129672710461</v>
      </c>
      <c r="T11" s="15">
        <f t="shared" si="9"/>
        <v>7.9907322649916193</v>
      </c>
      <c r="U11" s="15">
        <f t="shared" si="10"/>
        <v>11.964719612031086</v>
      </c>
      <c r="V11" s="16">
        <f t="shared" si="10"/>
        <v>11.68047716119638</v>
      </c>
      <c r="W11" s="15">
        <f t="shared" si="4"/>
        <v>11.964719612031086</v>
      </c>
      <c r="X11" s="15">
        <f t="shared" si="5"/>
        <v>10.37214214687968</v>
      </c>
      <c r="Y11" s="15">
        <f t="shared" si="6"/>
        <v>7.9907322649916193</v>
      </c>
    </row>
    <row r="12" spans="1:25">
      <c r="A12" s="50"/>
      <c r="B12" s="29" t="s">
        <v>36</v>
      </c>
      <c r="C12" s="23">
        <v>14.5180730088587</v>
      </c>
      <c r="D12" s="24">
        <v>25.099702866509901</v>
      </c>
      <c r="E12" s="24">
        <v>349.552734313109</v>
      </c>
      <c r="F12" s="24">
        <v>149.34510242420799</v>
      </c>
      <c r="G12" s="24">
        <v>204.46546430068801</v>
      </c>
      <c r="H12" s="24">
        <v>345.60661919431698</v>
      </c>
      <c r="I12" s="32" t="s">
        <v>46</v>
      </c>
      <c r="J12" s="24">
        <f t="shared" si="0"/>
        <v>349.552734313109</v>
      </c>
      <c r="K12" s="24">
        <f t="shared" si="1"/>
        <v>181.4312826846151</v>
      </c>
      <c r="L12" s="24">
        <f t="shared" si="2"/>
        <v>14.5180730088587</v>
      </c>
      <c r="N12" s="50"/>
      <c r="O12" s="29" t="s">
        <v>36</v>
      </c>
      <c r="P12" s="23">
        <f t="shared" si="8"/>
        <v>22.398605128360657</v>
      </c>
      <c r="Q12" s="24">
        <f t="shared" si="7"/>
        <v>15.339578418747818</v>
      </c>
      <c r="R12" s="24">
        <f t="shared" si="7"/>
        <v>17.287557424524607</v>
      </c>
      <c r="S12" s="24">
        <f t="shared" si="9"/>
        <v>17.346933960105357</v>
      </c>
      <c r="T12" s="24">
        <f t="shared" si="9"/>
        <v>13.841037617037605</v>
      </c>
      <c r="U12" s="24">
        <f>100*H12/SUM(H$4:H$13)</f>
        <v>18.392658687469687</v>
      </c>
      <c r="V12" s="32" t="s">
        <v>46</v>
      </c>
      <c r="W12" s="24">
        <f t="shared" si="4"/>
        <v>22.398605128360657</v>
      </c>
      <c r="X12" s="24">
        <f t="shared" si="5"/>
        <v>17.434395206040957</v>
      </c>
      <c r="Y12" s="24">
        <f t="shared" si="6"/>
        <v>13.841037617037605</v>
      </c>
    </row>
    <row r="13" spans="1:25">
      <c r="A13" s="21" t="s">
        <v>27</v>
      </c>
      <c r="B13" s="10" t="s">
        <v>49</v>
      </c>
      <c r="C13" s="14">
        <v>8.0591683738088395</v>
      </c>
      <c r="D13" s="15">
        <v>20.3488576324857</v>
      </c>
      <c r="E13" s="15">
        <v>297.19094639483097</v>
      </c>
      <c r="F13" s="15">
        <v>152.852679739336</v>
      </c>
      <c r="G13" s="15">
        <v>232.92513920299399</v>
      </c>
      <c r="H13" s="15">
        <v>250.906203121495</v>
      </c>
      <c r="I13" s="16">
        <v>297.28723736001899</v>
      </c>
      <c r="J13" s="4">
        <f t="shared" si="0"/>
        <v>297.28723736001899</v>
      </c>
      <c r="K13" s="4">
        <f t="shared" si="1"/>
        <v>179.93860454642422</v>
      </c>
      <c r="L13" s="4">
        <f t="shared" si="2"/>
        <v>8.0591683738088395</v>
      </c>
      <c r="N13" s="21" t="s">
        <v>27</v>
      </c>
      <c r="O13" s="10" t="s">
        <v>49</v>
      </c>
      <c r="P13" s="14">
        <f t="shared" si="8"/>
        <v>12.43375274099874</v>
      </c>
      <c r="Q13" s="15">
        <f t="shared" si="7"/>
        <v>12.436119226014277</v>
      </c>
      <c r="R13" s="15">
        <f t="shared" si="7"/>
        <v>14.697941247535477</v>
      </c>
      <c r="S13" s="15">
        <f t="shared" si="9"/>
        <v>17.754350815816228</v>
      </c>
      <c r="T13" s="15">
        <f t="shared" si="9"/>
        <v>15.767580235072064</v>
      </c>
      <c r="U13" s="15">
        <f>100*H13/SUM(H$4:H$13)</f>
        <v>13.352846561043192</v>
      </c>
      <c r="V13" s="16">
        <f>100*I13/SUM(I$4:I$13)</f>
        <v>15.887910844432723</v>
      </c>
      <c r="W13" s="4">
        <f t="shared" si="4"/>
        <v>17.754350815816228</v>
      </c>
      <c r="X13" s="4">
        <f t="shared" si="5"/>
        <v>14.618643095844671</v>
      </c>
      <c r="Y13" s="4">
        <f t="shared" si="6"/>
        <v>12.43375274099874</v>
      </c>
    </row>
    <row r="14" spans="1:25">
      <c r="B14" s="1"/>
      <c r="J14" s="1"/>
      <c r="K14" s="1"/>
      <c r="L14" s="1"/>
    </row>
  </sheetData>
  <mergeCells count="6">
    <mergeCell ref="A1:L1"/>
    <mergeCell ref="C2:I2"/>
    <mergeCell ref="N1:Y1"/>
    <mergeCell ref="P2:V2"/>
    <mergeCell ref="A4:A12"/>
    <mergeCell ref="N4:N1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既存メトリクスのみ</vt:lpstr>
      <vt:lpstr>SCR</vt:lpstr>
      <vt:lpstr>MCR</vt:lpstr>
      <vt:lpstr>SNV</vt:lpstr>
      <vt:lpstr>MNV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kawakami</dc:creator>
  <cp:lastModifiedBy>kawakami</cp:lastModifiedBy>
  <cp:revision>11</cp:revision>
  <dcterms:created xsi:type="dcterms:W3CDTF">2019-02-06T19:56:00Z</dcterms:created>
  <dcterms:modified xsi:type="dcterms:W3CDTF">2019-03-21T15:09:39Z</dcterms:modified>
</cp:coreProperties>
</file>